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xxxxxxx!$A$1:$N$46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M11"/>
  <c r="N11"/>
  <c r="K12"/>
  <c r="M12"/>
  <c r="N12"/>
  <c r="K13"/>
  <c r="K14"/>
  <c r="K15"/>
  <c r="M15"/>
  <c r="N15"/>
  <c r="K16"/>
  <c r="L16"/>
  <c r="K17"/>
  <c r="K18"/>
  <c r="K19"/>
  <c r="K20"/>
  <c r="M20"/>
  <c r="N20"/>
  <c r="K21"/>
  <c r="K22"/>
  <c r="K23"/>
  <c r="L23"/>
  <c r="K24"/>
  <c r="L24"/>
  <c r="K25"/>
  <c r="K26"/>
  <c r="K27"/>
  <c r="L27"/>
  <c r="K28"/>
  <c r="L28"/>
  <c r="K29"/>
  <c r="K30"/>
  <c r="K31"/>
  <c r="L31"/>
  <c r="K32"/>
  <c r="L32"/>
  <c r="K33"/>
  <c r="K34"/>
  <c r="K35"/>
  <c r="K36"/>
  <c r="M36"/>
  <c r="N36"/>
  <c r="K37"/>
  <c r="M37"/>
  <c r="N37"/>
  <c r="K38"/>
  <c r="K39"/>
  <c r="M39"/>
  <c r="N39"/>
  <c r="K40"/>
  <c r="M40"/>
  <c r="N40"/>
  <c r="K41"/>
  <c r="M41"/>
  <c r="N41"/>
  <c r="K42"/>
  <c r="K43"/>
  <c r="L43"/>
  <c r="K44"/>
  <c r="M44"/>
  <c r="N44"/>
  <c r="K45"/>
  <c r="M45"/>
  <c r="N45"/>
  <c r="K9"/>
  <c r="L9"/>
  <c r="M33"/>
  <c r="N33"/>
  <c r="L33"/>
  <c r="M34"/>
  <c r="N34"/>
  <c r="L11"/>
  <c r="L13"/>
  <c r="L14"/>
  <c r="L15"/>
  <c r="L17"/>
  <c r="L18"/>
  <c r="L19"/>
  <c r="L21"/>
  <c r="L22"/>
  <c r="M23"/>
  <c r="N23"/>
  <c r="M25"/>
  <c r="N25"/>
  <c r="L25"/>
  <c r="L26"/>
  <c r="M27"/>
  <c r="N27"/>
  <c r="L29"/>
  <c r="L30"/>
  <c r="L35"/>
  <c r="L38"/>
  <c r="L39"/>
  <c r="L41"/>
  <c r="L42"/>
  <c r="L10"/>
  <c r="M10"/>
  <c r="N10"/>
  <c r="M43"/>
  <c r="N43"/>
  <c r="M35"/>
  <c r="N35"/>
  <c r="M30"/>
  <c r="N30"/>
  <c r="M29"/>
  <c r="N29"/>
  <c r="M28"/>
  <c r="N28"/>
  <c r="M26"/>
  <c r="N26"/>
  <c r="M24"/>
  <c r="N24"/>
  <c r="M19"/>
  <c r="N19"/>
  <c r="M17"/>
  <c r="N17"/>
  <c r="M16"/>
  <c r="N16"/>
  <c r="M14"/>
  <c r="N14"/>
  <c r="M22"/>
  <c r="N22"/>
  <c r="L37"/>
  <c r="L34"/>
  <c r="M13"/>
  <c r="N13"/>
  <c r="M18"/>
  <c r="N18"/>
  <c r="M21"/>
  <c r="N21"/>
  <c r="M32"/>
  <c r="N32"/>
  <c r="M38"/>
  <c r="N38"/>
  <c r="M42"/>
  <c r="N42"/>
  <c r="L44"/>
  <c r="L36"/>
  <c r="L20"/>
  <c r="L12"/>
  <c r="L40"/>
  <c r="L45"/>
  <c r="M31"/>
  <c r="N31"/>
  <c r="M9"/>
  <c r="N9"/>
  <c r="N46"/>
</calcChain>
</file>

<file path=xl/sharedStrings.xml><?xml version="1.0" encoding="utf-8"?>
<sst xmlns="http://schemas.openxmlformats.org/spreadsheetml/2006/main" count="105" uniqueCount="69">
  <si>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</si>
  <si>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</si>
  <si>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</si>
  <si>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</si>
  <si>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</si>
  <si>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</si>
  <si>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</si>
  <si>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</si>
  <si>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</si>
  <si>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</si>
  <si>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</si>
  <si>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</si>
  <si>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</si>
  <si>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</si>
  <si>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</si>
  <si>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</si>
  <si>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</si>
  <si>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</si>
  <si>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</si>
  <si>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</si>
  <si>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</si>
  <si>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</si>
  <si>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</si>
  <si>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</si>
  <si>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</si>
  <si>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</si>
  <si>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</si>
  <si>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</si>
  <si>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US   </t>
  </si>
  <si>
    <t xml:space="preserve">CB CU 1X 1,5MM2 1KV XLPE                </t>
  </si>
  <si>
    <t xml:space="preserve">PÇ   </t>
  </si>
  <si>
    <t xml:space="preserve">RELE FOTOELÉTRICO ELETRÔNICO 105-305V   </t>
  </si>
  <si>
    <t xml:space="preserve">ALCA PREF CA/CAL  70MM2                 </t>
  </si>
  <si>
    <t xml:space="preserve">BRACADEIRA PLAST CB MULT                </t>
  </si>
  <si>
    <t xml:space="preserve">CB ACO MR CL.A 6.4MM 7F                 </t>
  </si>
  <si>
    <t xml:space="preserve">KG   </t>
  </si>
  <si>
    <t xml:space="preserve">CINTA ACO D 210MM                       </t>
  </si>
  <si>
    <t xml:space="preserve">CINTA ACO D 220MM                       </t>
  </si>
  <si>
    <t xml:space="preserve">CONECTOR ATER DE FERRAGENS DE IP        </t>
  </si>
  <si>
    <t xml:space="preserve">CONECTOR H ITEM 2 - 27-54 / 13-34MM2    </t>
  </si>
  <si>
    <t xml:space="preserve">CONECTOR H ITEM 3 - 42-67 / 42-67MM2  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</si>
  <si>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</si>
  <si>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</si>
  <si>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</si>
  <si>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</si>
  <si>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</si>
  <si>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</si>
  <si>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</si>
  <si>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POSTE CONC CC 11M 300DAN                </t>
  </si>
  <si>
    <t xml:space="preserve">SAPATILHA                               </t>
  </si>
  <si>
    <t xml:space="preserve">ALCA PARA ESTRIBO ABERTA                </t>
  </si>
  <si>
    <t xml:space="preserve">BRACO P/ IP TIPO CURTO                  </t>
  </si>
  <si>
    <t xml:space="preserve">CINTA ACO D 240MM       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</si>
  <si>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</si>
  <si>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</si>
  <si>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</si>
  <si>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</si>
  <si>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</si>
  <si>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90W     </t>
  </si>
  <si>
    <t>MOCAPA</t>
  </si>
  <si>
    <t>MOCAPI</t>
  </si>
  <si>
    <t>LED90</t>
  </si>
  <si>
    <t>102.9E</t>
  </si>
  <si>
    <t>ALAMEDA SÃO JOSÉ - BAIRRO PROMISSÃO II
(EXTENSÃO DE REDE E INSTALAÇÃO DE IP)</t>
  </si>
  <si>
    <t xml:space="preserve">ARRUELA QUADRADA 38X18X3MM              </t>
  </si>
  <si>
    <t xml:space="preserve">CB QUAD CA 3X1X 70+70 1KV               </t>
  </si>
  <si>
    <t xml:space="preserve">CONECTOR PERFURAÇAO 70-120 / 70-120MM2  </t>
  </si>
  <si>
    <t xml:space="preserve">PARAF.CAB.QUAD.M16X200MM                </t>
  </si>
  <si>
    <t xml:space="preserve">PARAF.CAB.QUAD.M16X250MM               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</si>
</sst>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left" vertical="center"/>
    </xf>
    <xf numFmtId="0" fontId="5" fillId="2" borderId="3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5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5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6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6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5" ht="12.95" customHeight="1">
      <c r="A2" s="6" t="s">
        <v>6</v>
      </c>
      <c r="B2" s="26" t="s">
        <v>18</v>
      </c>
      <c r="C2" s="26"/>
      <c r="D2" s="26"/>
      <c r="E2" s="26"/>
      <c r="F2" s="26"/>
      <c r="G2" s="26"/>
      <c r="H2" s="26"/>
      <c r="I2" s="26"/>
      <c r="J2" s="1" t="s">
        <v>8</v>
      </c>
      <c r="K2" s="28" t="s">
        <v>23</v>
      </c>
      <c r="L2" s="28"/>
      <c r="M2" s="29" t="s">
        <v>16</v>
      </c>
      <c r="N2" s="30"/>
    </row>
    <row r="3" spans="1:15" ht="12.75">
      <c r="A3" s="31" t="s">
        <v>12</v>
      </c>
      <c r="B3" s="51" t="s">
        <v>62</v>
      </c>
      <c r="C3" s="42" t="s">
        <v>63</v>
      </c>
      <c r="D3" s="43"/>
      <c r="E3" s="43"/>
      <c r="F3" s="43"/>
      <c r="G3" s="43"/>
      <c r="H3" s="43"/>
      <c r="I3" s="44"/>
      <c r="J3" s="27" t="s">
        <v>13</v>
      </c>
      <c r="K3" s="28" t="s">
        <v>14</v>
      </c>
      <c r="L3" s="1" t="s">
        <v>19</v>
      </c>
      <c r="M3" s="58" t="s">
        <v>17</v>
      </c>
      <c r="N3" s="59"/>
      <c r="O3" s="18"/>
    </row>
    <row r="4" spans="1:15" ht="12.75">
      <c r="A4" s="31"/>
      <c r="B4" s="52"/>
      <c r="C4" s="45"/>
      <c r="D4" s="46"/>
      <c r="E4" s="46"/>
      <c r="F4" s="46"/>
      <c r="G4" s="46"/>
      <c r="H4" s="46"/>
      <c r="I4" s="47"/>
      <c r="J4" s="27"/>
      <c r="K4" s="28"/>
      <c r="L4" s="32">
        <v>0.3382</v>
      </c>
      <c r="M4" s="60"/>
      <c r="N4" s="59"/>
      <c r="O4" s="18"/>
    </row>
    <row r="5" spans="1:15" ht="12.75">
      <c r="A5" s="31"/>
      <c r="B5" s="53"/>
      <c r="C5" s="48"/>
      <c r="D5" s="49"/>
      <c r="E5" s="49"/>
      <c r="F5" s="49"/>
      <c r="G5" s="49"/>
      <c r="H5" s="49"/>
      <c r="I5" s="50"/>
      <c r="J5" s="27"/>
      <c r="K5" s="28"/>
      <c r="L5" s="33"/>
      <c r="M5" s="60"/>
      <c r="N5" s="59"/>
    </row>
    <row r="6" spans="1:15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5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5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24</v>
      </c>
      <c r="L8" s="4" t="s">
        <v>25</v>
      </c>
      <c r="M8" s="4" t="s">
        <v>26</v>
      </c>
      <c r="N8" s="4" t="s">
        <v>27</v>
      </c>
    </row>
    <row r="9" spans="1:15" s="7" customFormat="1" ht="13.5" customHeight="1">
      <c r="A9" s="10">
        <v>1</v>
      </c>
      <c r="B9" s="11">
        <v>229005</v>
      </c>
      <c r="C9" s="15" t="s">
        <v>32</v>
      </c>
      <c r="D9" s="16"/>
      <c r="E9" s="16"/>
      <c r="F9" s="16"/>
      <c r="G9" s="16"/>
      <c r="H9" s="17"/>
      <c r="I9" s="11" t="s">
        <v>21</v>
      </c>
      <c r="J9" s="14">
        <v>2</v>
      </c>
      <c r="K9" s="12">
        <f>VLOOKUP(B9,[1]GERAL!$A$2:$I$638,7,FALSE)</f>
        <v>12.67357</v>
      </c>
      <c r="L9" s="12">
        <f t="shared" ref="L9:L45" si="0">K9*(1+$L$4)</f>
        <v>16.959771373999999</v>
      </c>
      <c r="M9" s="12">
        <f>K9*J9</f>
        <v>25.34714</v>
      </c>
      <c r="N9" s="13">
        <f t="shared" ref="N9:N45" si="1">M9*(1+$L$4)</f>
        <v>33.919542747999998</v>
      </c>
    </row>
    <row r="10" spans="1:15" s="7" customFormat="1" ht="13.5" customHeight="1">
      <c r="A10" s="10">
        <v>2</v>
      </c>
      <c r="B10" s="11">
        <v>75721</v>
      </c>
      <c r="C10" s="19" t="s">
        <v>64</v>
      </c>
      <c r="D10" s="20"/>
      <c r="E10" s="20"/>
      <c r="F10" s="20"/>
      <c r="G10" s="20"/>
      <c r="H10" s="21"/>
      <c r="I10" s="11" t="s">
        <v>21</v>
      </c>
      <c r="J10" s="14">
        <v>1</v>
      </c>
      <c r="K10" s="12">
        <f>VLOOKUP(B10,[1]GERAL!$A$2:$I$638,7,FALSE)</f>
        <v>0.8990800000000001</v>
      </c>
      <c r="L10" s="12">
        <f t="shared" si="0"/>
        <v>1.2031488560000001</v>
      </c>
      <c r="M10" s="12">
        <f>K10*J10</f>
        <v>0.8990800000000001</v>
      </c>
      <c r="N10" s="13">
        <f t="shared" si="1"/>
        <v>1.2031488560000001</v>
      </c>
    </row>
    <row r="11" spans="1:15" s="7" customFormat="1" ht="13.5" customHeight="1">
      <c r="A11" s="10">
        <v>3</v>
      </c>
      <c r="B11" s="11">
        <v>327692</v>
      </c>
      <c r="C11" s="19" t="s">
        <v>33</v>
      </c>
      <c r="D11" s="20"/>
      <c r="E11" s="20"/>
      <c r="F11" s="20"/>
      <c r="G11" s="20"/>
      <c r="H11" s="21"/>
      <c r="I11" s="11" t="s">
        <v>21</v>
      </c>
      <c r="J11" s="14">
        <v>4</v>
      </c>
      <c r="K11" s="12">
        <f>VLOOKUP(B11,[1]GERAL!$A$2:$I$638,7,FALSE)</f>
        <v>1.3832000000000002</v>
      </c>
      <c r="L11" s="12">
        <f t="shared" si="0"/>
        <v>1.8509982400000005</v>
      </c>
      <c r="M11" s="12">
        <f t="shared" ref="M11:M43" si="2">K11*J11</f>
        <v>5.5328000000000008</v>
      </c>
      <c r="N11" s="13">
        <f t="shared" si="1"/>
        <v>7.4039929600000018</v>
      </c>
    </row>
    <row r="12" spans="1:15" s="7" customFormat="1" ht="13.5" customHeight="1">
      <c r="A12" s="10">
        <v>4</v>
      </c>
      <c r="B12" s="11">
        <v>2931</v>
      </c>
      <c r="C12" s="19" t="s">
        <v>34</v>
      </c>
      <c r="D12" s="20"/>
      <c r="E12" s="20"/>
      <c r="F12" s="20"/>
      <c r="G12" s="20"/>
      <c r="H12" s="21"/>
      <c r="I12" s="11" t="s">
        <v>35</v>
      </c>
      <c r="J12" s="14">
        <v>4.5</v>
      </c>
      <c r="K12" s="12">
        <f>VLOOKUP(B12,[1]GERAL!$A$2:$I$638,7,FALSE)</f>
        <v>5.3080300000000005</v>
      </c>
      <c r="L12" s="12">
        <f t="shared" si="0"/>
        <v>7.1032057460000013</v>
      </c>
      <c r="M12" s="12">
        <f t="shared" si="2"/>
        <v>23.886135000000003</v>
      </c>
      <c r="N12" s="13">
        <f t="shared" si="1"/>
        <v>31.964425857000005</v>
      </c>
    </row>
    <row r="13" spans="1:15" s="7" customFormat="1" ht="13.5" customHeight="1">
      <c r="A13" s="10">
        <v>5</v>
      </c>
      <c r="B13" s="11">
        <v>226373</v>
      </c>
      <c r="C13" s="19" t="s">
        <v>65</v>
      </c>
      <c r="D13" s="20"/>
      <c r="E13" s="20"/>
      <c r="F13" s="20"/>
      <c r="G13" s="20"/>
      <c r="H13" s="21"/>
      <c r="I13" s="11" t="s">
        <v>22</v>
      </c>
      <c r="J13" s="14">
        <v>34</v>
      </c>
      <c r="K13" s="12">
        <f>VLOOKUP(B13,[1]GERAL!$A$2:$I$638,7,FALSE)</f>
        <v>36.481900000000003</v>
      </c>
      <c r="L13" s="12">
        <f t="shared" si="0"/>
        <v>48.820078580000008</v>
      </c>
      <c r="M13" s="12">
        <f t="shared" si="2"/>
        <v>1240.3846000000001</v>
      </c>
      <c r="N13" s="13">
        <f t="shared" si="1"/>
        <v>1659.8826717200002</v>
      </c>
    </row>
    <row r="14" spans="1:15" s="7" customFormat="1" ht="13.5" customHeight="1">
      <c r="A14" s="10">
        <v>6</v>
      </c>
      <c r="B14" s="11">
        <v>236877</v>
      </c>
      <c r="C14" s="19" t="s">
        <v>36</v>
      </c>
      <c r="D14" s="20"/>
      <c r="E14" s="20"/>
      <c r="F14" s="20"/>
      <c r="G14" s="20"/>
      <c r="H14" s="21"/>
      <c r="I14" s="11" t="s">
        <v>21</v>
      </c>
      <c r="J14" s="14">
        <v>1</v>
      </c>
      <c r="K14" s="12">
        <f>VLOOKUP(B14,[1]GERAL!$A$2:$I$638,7,FALSE)</f>
        <v>31.536960000000001</v>
      </c>
      <c r="L14" s="12">
        <f t="shared" si="0"/>
        <v>42.202759872000001</v>
      </c>
      <c r="M14" s="12">
        <f t="shared" si="2"/>
        <v>31.536960000000001</v>
      </c>
      <c r="N14" s="13">
        <f t="shared" si="1"/>
        <v>42.202759872000001</v>
      </c>
    </row>
    <row r="15" spans="1:15" s="7" customFormat="1" ht="13.5" customHeight="1">
      <c r="A15" s="10">
        <v>7</v>
      </c>
      <c r="B15" s="11">
        <v>236885</v>
      </c>
      <c r="C15" s="19" t="s">
        <v>37</v>
      </c>
      <c r="D15" s="20"/>
      <c r="E15" s="20"/>
      <c r="F15" s="20"/>
      <c r="G15" s="20"/>
      <c r="H15" s="21"/>
      <c r="I15" s="11" t="s">
        <v>21</v>
      </c>
      <c r="J15" s="14">
        <v>1</v>
      </c>
      <c r="K15" s="12">
        <f>VLOOKUP(B15,[1]GERAL!$A$2:$I$638,7,FALSE)</f>
        <v>34.735610000000001</v>
      </c>
      <c r="L15" s="12">
        <f t="shared" si="0"/>
        <v>46.483193302000004</v>
      </c>
      <c r="M15" s="12">
        <f t="shared" si="2"/>
        <v>34.735610000000001</v>
      </c>
      <c r="N15" s="13">
        <f t="shared" si="1"/>
        <v>46.483193302000004</v>
      </c>
    </row>
    <row r="16" spans="1:15" s="7" customFormat="1" ht="13.5" customHeight="1">
      <c r="A16" s="10">
        <v>8</v>
      </c>
      <c r="B16" s="11">
        <v>231175</v>
      </c>
      <c r="C16" s="19" t="s">
        <v>38</v>
      </c>
      <c r="D16" s="20"/>
      <c r="E16" s="20"/>
      <c r="F16" s="20"/>
      <c r="G16" s="20"/>
      <c r="H16" s="21"/>
      <c r="I16" s="11" t="s">
        <v>21</v>
      </c>
      <c r="J16" s="14">
        <v>2</v>
      </c>
      <c r="K16" s="12">
        <f>VLOOKUP(B16,[1]GERAL!$A$2:$I$638,7,FALSE)</f>
        <v>2.4551799999999999</v>
      </c>
      <c r="L16" s="12">
        <f t="shared" si="0"/>
        <v>3.2855218760000002</v>
      </c>
      <c r="M16" s="12">
        <f t="shared" si="2"/>
        <v>4.9103599999999998</v>
      </c>
      <c r="N16" s="13">
        <f t="shared" si="1"/>
        <v>6.5710437520000005</v>
      </c>
    </row>
    <row r="17" spans="1:14" s="7" customFormat="1" ht="13.5" customHeight="1">
      <c r="A17" s="10">
        <v>9</v>
      </c>
      <c r="B17" s="11">
        <v>227777</v>
      </c>
      <c r="C17" s="19" t="s">
        <v>39</v>
      </c>
      <c r="D17" s="20"/>
      <c r="E17" s="20"/>
      <c r="F17" s="20"/>
      <c r="G17" s="20"/>
      <c r="H17" s="21"/>
      <c r="I17" s="11" t="s">
        <v>21</v>
      </c>
      <c r="J17" s="14">
        <v>1</v>
      </c>
      <c r="K17" s="12">
        <f>VLOOKUP(B17,[1]GERAL!$A$2:$I$638,7,FALSE)</f>
        <v>4.6683000000000003</v>
      </c>
      <c r="L17" s="12">
        <f t="shared" si="0"/>
        <v>6.2471190600000011</v>
      </c>
      <c r="M17" s="12">
        <f t="shared" si="2"/>
        <v>4.6683000000000003</v>
      </c>
      <c r="N17" s="13">
        <f t="shared" si="1"/>
        <v>6.2471190600000011</v>
      </c>
    </row>
    <row r="18" spans="1:14" s="7" customFormat="1" ht="13.5" customHeight="1">
      <c r="A18" s="10">
        <v>10</v>
      </c>
      <c r="B18" s="11">
        <v>227785</v>
      </c>
      <c r="C18" s="19" t="s">
        <v>40</v>
      </c>
      <c r="D18" s="20"/>
      <c r="E18" s="20"/>
      <c r="F18" s="20"/>
      <c r="G18" s="20"/>
      <c r="H18" s="21"/>
      <c r="I18" s="11" t="s">
        <v>21</v>
      </c>
      <c r="J18" s="14">
        <v>1</v>
      </c>
      <c r="K18" s="12">
        <f>VLOOKUP(B18,[1]GERAL!$A$2:$I$638,7,FALSE)</f>
        <v>7.5211499999999996</v>
      </c>
      <c r="L18" s="12">
        <f t="shared" si="0"/>
        <v>10.064802929999999</v>
      </c>
      <c r="M18" s="12">
        <f t="shared" si="2"/>
        <v>7.5211499999999996</v>
      </c>
      <c r="N18" s="13">
        <f t="shared" si="1"/>
        <v>10.064802929999999</v>
      </c>
    </row>
    <row r="19" spans="1:14" s="7" customFormat="1" ht="13.5" customHeight="1">
      <c r="A19" s="10">
        <v>11</v>
      </c>
      <c r="B19" s="11">
        <v>327767</v>
      </c>
      <c r="C19" s="19" t="s">
        <v>66</v>
      </c>
      <c r="D19" s="20"/>
      <c r="E19" s="20"/>
      <c r="F19" s="20"/>
      <c r="G19" s="20"/>
      <c r="H19" s="21"/>
      <c r="I19" s="11" t="s">
        <v>21</v>
      </c>
      <c r="J19" s="14">
        <v>3</v>
      </c>
      <c r="K19" s="12">
        <f>VLOOKUP(B19,[1]GERAL!$A$2:$I$638,7,FALSE)</f>
        <v>26.436409999999999</v>
      </c>
      <c r="L19" s="12">
        <f t="shared" si="0"/>
        <v>35.377203862000002</v>
      </c>
      <c r="M19" s="12">
        <f t="shared" si="2"/>
        <v>79.309229999999999</v>
      </c>
      <c r="N19" s="13">
        <f t="shared" si="1"/>
        <v>106.13161158600001</v>
      </c>
    </row>
    <row r="20" spans="1:14" s="7" customFormat="1" ht="13.5" customHeight="1">
      <c r="A20" s="10">
        <v>12</v>
      </c>
      <c r="B20" s="11">
        <v>227389</v>
      </c>
      <c r="C20" s="19" t="s">
        <v>41</v>
      </c>
      <c r="D20" s="20"/>
      <c r="E20" s="20"/>
      <c r="F20" s="20"/>
      <c r="G20" s="20"/>
      <c r="H20" s="21"/>
      <c r="I20" s="11" t="s">
        <v>21</v>
      </c>
      <c r="J20" s="14">
        <v>1</v>
      </c>
      <c r="K20" s="12">
        <f>VLOOKUP(B20,[1]GERAL!$A$2:$I$638,7,FALSE)</f>
        <v>3.5098699999999998</v>
      </c>
      <c r="L20" s="12">
        <f t="shared" si="0"/>
        <v>4.6969080339999998</v>
      </c>
      <c r="M20" s="12">
        <f t="shared" si="2"/>
        <v>3.5098699999999998</v>
      </c>
      <c r="N20" s="13">
        <f t="shared" si="1"/>
        <v>4.6969080339999998</v>
      </c>
    </row>
    <row r="21" spans="1:14" s="7" customFormat="1" ht="13.5" customHeight="1">
      <c r="A21" s="10">
        <v>13</v>
      </c>
      <c r="B21" s="11">
        <v>222539</v>
      </c>
      <c r="C21" s="19" t="s">
        <v>42</v>
      </c>
      <c r="D21" s="20"/>
      <c r="E21" s="20"/>
      <c r="F21" s="20"/>
      <c r="G21" s="20"/>
      <c r="H21" s="21"/>
      <c r="I21" s="11" t="s">
        <v>21</v>
      </c>
      <c r="J21" s="14">
        <v>1</v>
      </c>
      <c r="K21" s="12">
        <f>VLOOKUP(B21,[1]GERAL!$A$2:$I$638,7,FALSE)</f>
        <v>59.079930000000012</v>
      </c>
      <c r="L21" s="12">
        <f t="shared" si="0"/>
        <v>79.060762326000017</v>
      </c>
      <c r="M21" s="12">
        <f t="shared" si="2"/>
        <v>59.079930000000012</v>
      </c>
      <c r="N21" s="13">
        <f t="shared" si="1"/>
        <v>79.060762326000017</v>
      </c>
    </row>
    <row r="22" spans="1:14" s="7" customFormat="1" ht="13.5" customHeight="1">
      <c r="A22" s="10">
        <v>14</v>
      </c>
      <c r="B22" s="11" t="s">
        <v>59</v>
      </c>
      <c r="C22" s="19" t="s">
        <v>43</v>
      </c>
      <c r="D22" s="20"/>
      <c r="E22" s="20"/>
      <c r="F22" s="20"/>
      <c r="G22" s="20"/>
      <c r="H22" s="21"/>
      <c r="I22" s="11" t="s">
        <v>28</v>
      </c>
      <c r="J22" s="14">
        <v>1</v>
      </c>
      <c r="K22" s="12">
        <f>VLOOKUP(B22,[1]GERAL!$A$2:$I$638,7,FALSE)</f>
        <v>881.81247699999994</v>
      </c>
      <c r="L22" s="12">
        <f t="shared" si="0"/>
        <v>1180.0414567214</v>
      </c>
      <c r="M22" s="12">
        <f t="shared" si="2"/>
        <v>881.81247699999994</v>
      </c>
      <c r="N22" s="13">
        <f t="shared" si="1"/>
        <v>1180.0414567214</v>
      </c>
    </row>
    <row r="23" spans="1:14" s="7" customFormat="1" ht="13.5" customHeight="1">
      <c r="A23" s="10">
        <v>15</v>
      </c>
      <c r="B23" s="11" t="s">
        <v>60</v>
      </c>
      <c r="C23" s="19" t="s">
        <v>44</v>
      </c>
      <c r="D23" s="20"/>
      <c r="E23" s="20"/>
      <c r="F23" s="20"/>
      <c r="G23" s="20"/>
      <c r="H23" s="21"/>
      <c r="I23" s="11" t="s">
        <v>28</v>
      </c>
      <c r="J23" s="14">
        <v>1</v>
      </c>
      <c r="K23" s="12">
        <f>VLOOKUP(B23,[1]GERAL!$A$2:$I$638,7,FALSE)</f>
        <v>2519.4642200000003</v>
      </c>
      <c r="L23" s="12">
        <f t="shared" si="0"/>
        <v>3371.5470192040007</v>
      </c>
      <c r="M23" s="12">
        <f t="shared" si="2"/>
        <v>2519.4642200000003</v>
      </c>
      <c r="N23" s="13">
        <f t="shared" si="1"/>
        <v>3371.5470192040007</v>
      </c>
    </row>
    <row r="24" spans="1:14" s="7" customFormat="1" ht="13.5" customHeight="1">
      <c r="A24" s="10">
        <v>16</v>
      </c>
      <c r="B24" s="11">
        <v>237289</v>
      </c>
      <c r="C24" s="19" t="s">
        <v>45</v>
      </c>
      <c r="D24" s="20"/>
      <c r="E24" s="20"/>
      <c r="F24" s="20"/>
      <c r="G24" s="20"/>
      <c r="H24" s="21"/>
      <c r="I24" s="11" t="s">
        <v>21</v>
      </c>
      <c r="J24" s="14">
        <v>6</v>
      </c>
      <c r="K24" s="12">
        <f>VLOOKUP(B24,[1]GERAL!$A$2:$I$638,7,FALSE)</f>
        <v>25.796680000000002</v>
      </c>
      <c r="L24" s="12">
        <f t="shared" si="0"/>
        <v>34.521117176000004</v>
      </c>
      <c r="M24" s="12">
        <f t="shared" si="2"/>
        <v>154.78008</v>
      </c>
      <c r="N24" s="13">
        <f t="shared" si="1"/>
        <v>207.126703056</v>
      </c>
    </row>
    <row r="25" spans="1:14" s="7" customFormat="1" ht="13.5" customHeight="1">
      <c r="A25" s="10">
        <v>17</v>
      </c>
      <c r="B25" s="11">
        <v>66878</v>
      </c>
      <c r="C25" s="19" t="s">
        <v>46</v>
      </c>
      <c r="D25" s="20"/>
      <c r="E25" s="20"/>
      <c r="F25" s="20"/>
      <c r="G25" s="20"/>
      <c r="H25" s="21"/>
      <c r="I25" s="11" t="s">
        <v>21</v>
      </c>
      <c r="J25" s="14">
        <v>3</v>
      </c>
      <c r="K25" s="12">
        <f>VLOOKUP(B25,[1]GERAL!$A$2:$I$638,7,FALSE)</f>
        <v>3.7346400000000006</v>
      </c>
      <c r="L25" s="12">
        <f t="shared" si="0"/>
        <v>4.9976952480000012</v>
      </c>
      <c r="M25" s="12">
        <f t="shared" si="2"/>
        <v>11.203920000000002</v>
      </c>
      <c r="N25" s="13">
        <f t="shared" si="1"/>
        <v>14.993085744000004</v>
      </c>
    </row>
    <row r="26" spans="1:14" s="7" customFormat="1" ht="13.5" customHeight="1">
      <c r="A26" s="10">
        <v>18</v>
      </c>
      <c r="B26" s="11">
        <v>66886</v>
      </c>
      <c r="C26" s="19" t="s">
        <v>47</v>
      </c>
      <c r="D26" s="20"/>
      <c r="E26" s="20"/>
      <c r="F26" s="20"/>
      <c r="G26" s="20"/>
      <c r="H26" s="21"/>
      <c r="I26" s="11" t="s">
        <v>21</v>
      </c>
      <c r="J26" s="14">
        <v>4</v>
      </c>
      <c r="K26" s="12">
        <f>VLOOKUP(B26,[1]GERAL!$A$2:$I$638,7,FALSE)</f>
        <v>4.4262400000000008</v>
      </c>
      <c r="L26" s="12">
        <f t="shared" si="0"/>
        <v>5.9231943680000017</v>
      </c>
      <c r="M26" s="12">
        <f t="shared" si="2"/>
        <v>17.704960000000003</v>
      </c>
      <c r="N26" s="13">
        <f t="shared" si="1"/>
        <v>23.692777472000007</v>
      </c>
    </row>
    <row r="27" spans="1:14" s="7" customFormat="1" ht="13.5" customHeight="1">
      <c r="A27" s="10">
        <v>19</v>
      </c>
      <c r="B27" s="11">
        <v>74815</v>
      </c>
      <c r="C27" s="19" t="s">
        <v>67</v>
      </c>
      <c r="D27" s="20"/>
      <c r="E27" s="20"/>
      <c r="F27" s="20"/>
      <c r="G27" s="20"/>
      <c r="H27" s="21"/>
      <c r="I27" s="11" t="s">
        <v>21</v>
      </c>
      <c r="J27" s="14">
        <v>1</v>
      </c>
      <c r="K27" s="12">
        <f>VLOOKUP(B27,[1]GERAL!$A$2:$I$638,7,FALSE)</f>
        <v>8.437520000000001</v>
      </c>
      <c r="L27" s="12">
        <f t="shared" si="0"/>
        <v>11.291089264000002</v>
      </c>
      <c r="M27" s="12">
        <f t="shared" si="2"/>
        <v>8.437520000000001</v>
      </c>
      <c r="N27" s="13">
        <f t="shared" si="1"/>
        <v>11.291089264000002</v>
      </c>
    </row>
    <row r="28" spans="1:14" s="7" customFormat="1" ht="13.5" customHeight="1">
      <c r="A28" s="10">
        <v>20</v>
      </c>
      <c r="B28" s="11">
        <v>74823</v>
      </c>
      <c r="C28" s="19" t="s">
        <v>68</v>
      </c>
      <c r="D28" s="20"/>
      <c r="E28" s="20"/>
      <c r="F28" s="20"/>
      <c r="G28" s="20"/>
      <c r="H28" s="21"/>
      <c r="I28" s="11" t="s">
        <v>21</v>
      </c>
      <c r="J28" s="14">
        <v>1</v>
      </c>
      <c r="K28" s="12">
        <f>VLOOKUP(B28,[1]GERAL!$A$2:$I$638,7,FALSE)</f>
        <v>9.4749200000000009</v>
      </c>
      <c r="L28" s="12">
        <f t="shared" si="0"/>
        <v>12.679337944000002</v>
      </c>
      <c r="M28" s="12">
        <f t="shared" si="2"/>
        <v>9.4749200000000009</v>
      </c>
      <c r="N28" s="13">
        <f t="shared" si="1"/>
        <v>12.679337944000002</v>
      </c>
    </row>
    <row r="29" spans="1:14" s="7" customFormat="1" ht="13.5" customHeight="1">
      <c r="A29" s="10">
        <v>21</v>
      </c>
      <c r="B29" s="11">
        <v>207415</v>
      </c>
      <c r="C29" s="19" t="s">
        <v>48</v>
      </c>
      <c r="D29" s="20"/>
      <c r="E29" s="20"/>
      <c r="F29" s="20"/>
      <c r="G29" s="20"/>
      <c r="H29" s="21"/>
      <c r="I29" s="11" t="s">
        <v>21</v>
      </c>
      <c r="J29" s="14">
        <v>1</v>
      </c>
      <c r="K29" s="12">
        <f>VLOOKUP(B29,[1]GERAL!$A$2:$I$638,7,FALSE)</f>
        <v>1141.1400000000001</v>
      </c>
      <c r="L29" s="12">
        <f t="shared" si="0"/>
        <v>1527.0735480000003</v>
      </c>
      <c r="M29" s="12">
        <f t="shared" si="2"/>
        <v>1141.1400000000001</v>
      </c>
      <c r="N29" s="13">
        <f t="shared" si="1"/>
        <v>1527.0735480000003</v>
      </c>
    </row>
    <row r="30" spans="1:14" s="7" customFormat="1" ht="13.5" customHeight="1">
      <c r="A30" s="10">
        <v>22</v>
      </c>
      <c r="B30" s="11">
        <v>237768</v>
      </c>
      <c r="C30" s="19" t="s">
        <v>49</v>
      </c>
      <c r="D30" s="20"/>
      <c r="E30" s="20"/>
      <c r="F30" s="20"/>
      <c r="G30" s="20"/>
      <c r="H30" s="21"/>
      <c r="I30" s="11" t="s">
        <v>21</v>
      </c>
      <c r="J30" s="14">
        <v>2</v>
      </c>
      <c r="K30" s="12">
        <f>VLOOKUP(B30,[1]GERAL!$A$2:$I$638,7,FALSE)</f>
        <v>2.9565899999999998</v>
      </c>
      <c r="L30" s="12">
        <f t="shared" si="0"/>
        <v>3.9565087380000001</v>
      </c>
      <c r="M30" s="12">
        <f t="shared" si="2"/>
        <v>5.9131799999999997</v>
      </c>
      <c r="N30" s="13">
        <f t="shared" si="1"/>
        <v>7.9130174760000003</v>
      </c>
    </row>
    <row r="31" spans="1:14" s="7" customFormat="1" ht="13.5" customHeight="1">
      <c r="A31" s="10">
        <v>23</v>
      </c>
      <c r="B31" s="11">
        <v>2931</v>
      </c>
      <c r="C31" s="19" t="s">
        <v>34</v>
      </c>
      <c r="D31" s="20"/>
      <c r="E31" s="20"/>
      <c r="F31" s="20"/>
      <c r="G31" s="20"/>
      <c r="H31" s="21"/>
      <c r="I31" s="11" t="s">
        <v>35</v>
      </c>
      <c r="J31" s="14">
        <v>0.2</v>
      </c>
      <c r="K31" s="12">
        <f>VLOOKUP(B31,[1]GERAL!$A$2:$I$638,7,FALSE)</f>
        <v>5.3080300000000005</v>
      </c>
      <c r="L31" s="12">
        <f t="shared" si="0"/>
        <v>7.1032057460000013</v>
      </c>
      <c r="M31" s="12">
        <f t="shared" si="2"/>
        <v>1.061606</v>
      </c>
      <c r="N31" s="13">
        <f t="shared" si="1"/>
        <v>1.4206411492000002</v>
      </c>
    </row>
    <row r="32" spans="1:14" s="7" customFormat="1" ht="13.5" customHeight="1">
      <c r="A32" s="10">
        <v>24</v>
      </c>
      <c r="B32" s="11">
        <v>66886</v>
      </c>
      <c r="C32" s="19" t="s">
        <v>47</v>
      </c>
      <c r="D32" s="20"/>
      <c r="E32" s="20"/>
      <c r="F32" s="20"/>
      <c r="G32" s="20"/>
      <c r="H32" s="21"/>
      <c r="I32" s="11" t="s">
        <v>21</v>
      </c>
      <c r="J32" s="14">
        <v>3</v>
      </c>
      <c r="K32" s="12">
        <f>VLOOKUP(B32,[1]GERAL!$A$2:$I$638,7,FALSE)</f>
        <v>4.4262400000000008</v>
      </c>
      <c r="L32" s="12">
        <f t="shared" si="0"/>
        <v>5.9231943680000017</v>
      </c>
      <c r="M32" s="12">
        <f t="shared" si="2"/>
        <v>13.278720000000003</v>
      </c>
      <c r="N32" s="13">
        <f t="shared" si="1"/>
        <v>17.769583104000006</v>
      </c>
    </row>
    <row r="33" spans="1:14" s="7" customFormat="1" ht="13.5" customHeight="1">
      <c r="A33" s="10">
        <v>25</v>
      </c>
      <c r="B33" s="11">
        <v>225615</v>
      </c>
      <c r="C33" s="19" t="s">
        <v>29</v>
      </c>
      <c r="D33" s="20"/>
      <c r="E33" s="20"/>
      <c r="F33" s="20"/>
      <c r="G33" s="20"/>
      <c r="H33" s="21"/>
      <c r="I33" s="11" t="s">
        <v>22</v>
      </c>
      <c r="J33" s="14">
        <v>8</v>
      </c>
      <c r="K33" s="12">
        <f>VLOOKUP(B33,[1]GERAL!$A$2:$I$638,7,FALSE)</f>
        <v>1.8327400000000003</v>
      </c>
      <c r="L33" s="12">
        <f>K33*(1+$L$4)</f>
        <v>2.4525726680000006</v>
      </c>
      <c r="M33" s="12">
        <f>K33*J33</f>
        <v>14.661920000000002</v>
      </c>
      <c r="N33" s="13">
        <f>M33*(1+$L$4)</f>
        <v>19.620581344000005</v>
      </c>
    </row>
    <row r="34" spans="1:14" s="7" customFormat="1" ht="13.5" customHeight="1">
      <c r="A34" s="10">
        <v>26</v>
      </c>
      <c r="B34" s="11">
        <v>227777</v>
      </c>
      <c r="C34" s="19" t="s">
        <v>39</v>
      </c>
      <c r="D34" s="20"/>
      <c r="E34" s="20"/>
      <c r="F34" s="20"/>
      <c r="G34" s="20"/>
      <c r="H34" s="21"/>
      <c r="I34" s="11" t="s">
        <v>21</v>
      </c>
      <c r="J34" s="14">
        <v>1</v>
      </c>
      <c r="K34" s="12">
        <f>VLOOKUP(B34,[1]GERAL!$A$2:$I$638,7,FALSE)</f>
        <v>4.6683000000000003</v>
      </c>
      <c r="L34" s="12">
        <f>K34*(1+$L$4)</f>
        <v>6.2471190600000011</v>
      </c>
      <c r="M34" s="12">
        <f>K34*J34</f>
        <v>4.6683000000000003</v>
      </c>
      <c r="N34" s="13">
        <f>M34*(1+$L$4)</f>
        <v>6.2471190600000011</v>
      </c>
    </row>
    <row r="35" spans="1:14" s="7" customFormat="1" ht="13.5" customHeight="1">
      <c r="A35" s="10">
        <v>27</v>
      </c>
      <c r="B35" s="11">
        <v>227850</v>
      </c>
      <c r="C35" s="19" t="s">
        <v>53</v>
      </c>
      <c r="D35" s="20"/>
      <c r="E35" s="20"/>
      <c r="F35" s="20"/>
      <c r="G35" s="20"/>
      <c r="H35" s="21"/>
      <c r="I35" s="11" t="s">
        <v>21</v>
      </c>
      <c r="J35" s="14">
        <v>1</v>
      </c>
      <c r="K35" s="12">
        <f>VLOOKUP(B35,[1]GERAL!$A$2:$I$638,7,FALSE)</f>
        <v>6.5529100000000007</v>
      </c>
      <c r="L35" s="12">
        <f t="shared" si="0"/>
        <v>8.7691041620000014</v>
      </c>
      <c r="M35" s="12">
        <f t="shared" si="2"/>
        <v>6.5529100000000007</v>
      </c>
      <c r="N35" s="13">
        <f t="shared" si="1"/>
        <v>8.7691041620000014</v>
      </c>
    </row>
    <row r="36" spans="1:14" s="7" customFormat="1" ht="13.5" customHeight="1">
      <c r="A36" s="10">
        <v>28</v>
      </c>
      <c r="B36" s="11">
        <v>230102</v>
      </c>
      <c r="C36" s="19" t="s">
        <v>50</v>
      </c>
      <c r="D36" s="20"/>
      <c r="E36" s="20"/>
      <c r="F36" s="20"/>
      <c r="G36" s="20"/>
      <c r="H36" s="21"/>
      <c r="I36" s="11" t="s">
        <v>21</v>
      </c>
      <c r="J36" s="14">
        <v>1</v>
      </c>
      <c r="K36" s="12">
        <f>VLOOKUP(B36,[1]GERAL!$A$2:$I$638,7,FALSE)</f>
        <v>18.62133</v>
      </c>
      <c r="L36" s="12">
        <f t="shared" si="0"/>
        <v>24.919063806</v>
      </c>
      <c r="M36" s="12">
        <f t="shared" si="2"/>
        <v>18.62133</v>
      </c>
      <c r="N36" s="13">
        <f t="shared" si="1"/>
        <v>24.919063806</v>
      </c>
    </row>
    <row r="37" spans="1:14" s="7" customFormat="1" ht="13.5" customHeight="1">
      <c r="A37" s="10">
        <v>29</v>
      </c>
      <c r="B37" s="11">
        <v>231175</v>
      </c>
      <c r="C37" s="19" t="s">
        <v>38</v>
      </c>
      <c r="D37" s="20"/>
      <c r="E37" s="20"/>
      <c r="F37" s="20"/>
      <c r="G37" s="20"/>
      <c r="H37" s="21"/>
      <c r="I37" s="11" t="s">
        <v>21</v>
      </c>
      <c r="J37" s="14">
        <v>2</v>
      </c>
      <c r="K37" s="12">
        <f>VLOOKUP(B37,[1]GERAL!$A$2:$I$638,7,FALSE)</f>
        <v>2.4551799999999999</v>
      </c>
      <c r="L37" s="12">
        <f t="shared" si="0"/>
        <v>3.2855218760000002</v>
      </c>
      <c r="M37" s="12">
        <f t="shared" si="2"/>
        <v>4.9103599999999998</v>
      </c>
      <c r="N37" s="13">
        <f t="shared" si="1"/>
        <v>6.5710437520000005</v>
      </c>
    </row>
    <row r="38" spans="1:14" s="7" customFormat="1" ht="13.5" customHeight="1">
      <c r="A38" s="10">
        <v>30</v>
      </c>
      <c r="B38" s="11">
        <v>236901</v>
      </c>
      <c r="C38" s="19" t="s">
        <v>52</v>
      </c>
      <c r="D38" s="20"/>
      <c r="E38" s="20"/>
      <c r="F38" s="20"/>
      <c r="G38" s="20"/>
      <c r="H38" s="21"/>
      <c r="I38" s="11" t="s">
        <v>21</v>
      </c>
      <c r="J38" s="14">
        <v>1</v>
      </c>
      <c r="K38" s="12">
        <f>VLOOKUP(B38,[1]GERAL!$A$2:$I$638,7,FALSE)</f>
        <v>37.484720000000003</v>
      </c>
      <c r="L38" s="12">
        <f t="shared" si="0"/>
        <v>50.162052304000007</v>
      </c>
      <c r="M38" s="12">
        <f t="shared" si="2"/>
        <v>37.484720000000003</v>
      </c>
      <c r="N38" s="13">
        <f t="shared" si="1"/>
        <v>50.162052304000007</v>
      </c>
    </row>
    <row r="39" spans="1:14" s="7" customFormat="1" ht="13.5" customHeight="1">
      <c r="A39" s="10">
        <v>31</v>
      </c>
      <c r="B39" s="11">
        <v>258905</v>
      </c>
      <c r="C39" s="19" t="s">
        <v>51</v>
      </c>
      <c r="D39" s="20"/>
      <c r="E39" s="20"/>
      <c r="F39" s="20"/>
      <c r="G39" s="20"/>
      <c r="H39" s="21"/>
      <c r="I39" s="11" t="s">
        <v>21</v>
      </c>
      <c r="J39" s="14">
        <v>1</v>
      </c>
      <c r="K39" s="12">
        <f>VLOOKUP(B39,[1]GERAL!$A$2:$I$638,7,FALSE)</f>
        <v>63.17766000000001</v>
      </c>
      <c r="L39" s="12">
        <f t="shared" si="0"/>
        <v>84.544344612000017</v>
      </c>
      <c r="M39" s="12">
        <f t="shared" si="2"/>
        <v>63.17766000000001</v>
      </c>
      <c r="N39" s="13">
        <f t="shared" si="1"/>
        <v>84.544344612000017</v>
      </c>
    </row>
    <row r="40" spans="1:14" s="7" customFormat="1" ht="13.5" customHeight="1">
      <c r="A40" s="10">
        <v>32</v>
      </c>
      <c r="B40" s="11">
        <v>327361</v>
      </c>
      <c r="C40" s="19" t="s">
        <v>31</v>
      </c>
      <c r="D40" s="20"/>
      <c r="E40" s="20"/>
      <c r="F40" s="20"/>
      <c r="G40" s="20"/>
      <c r="H40" s="21"/>
      <c r="I40" s="11" t="s">
        <v>21</v>
      </c>
      <c r="J40" s="14">
        <v>1</v>
      </c>
      <c r="K40" s="12">
        <f>VLOOKUP(B40,[1]GERAL!$A$2:$I$638,7,FALSE)</f>
        <v>33.127640000000007</v>
      </c>
      <c r="L40" s="12">
        <f t="shared" si="0"/>
        <v>44.331407848000012</v>
      </c>
      <c r="M40" s="12">
        <f t="shared" si="2"/>
        <v>33.127640000000007</v>
      </c>
      <c r="N40" s="13">
        <f t="shared" si="1"/>
        <v>44.331407848000012</v>
      </c>
    </row>
    <row r="41" spans="1:14" s="7" customFormat="1" ht="13.5" customHeight="1">
      <c r="A41" s="10">
        <v>33</v>
      </c>
      <c r="B41" s="11">
        <v>352237</v>
      </c>
      <c r="C41" s="19" t="s">
        <v>55</v>
      </c>
      <c r="D41" s="20"/>
      <c r="E41" s="20"/>
      <c r="F41" s="20"/>
      <c r="G41" s="20"/>
      <c r="H41" s="21"/>
      <c r="I41" s="11" t="s">
        <v>21</v>
      </c>
      <c r="J41" s="14">
        <v>1</v>
      </c>
      <c r="K41" s="12">
        <f>VLOOKUP(B41,[1]GERAL!$A$2:$I$638,7,FALSE)</f>
        <v>1.4177800000000003</v>
      </c>
      <c r="L41" s="12">
        <f t="shared" si="0"/>
        <v>1.8972731960000004</v>
      </c>
      <c r="M41" s="12">
        <f t="shared" si="2"/>
        <v>1.4177800000000003</v>
      </c>
      <c r="N41" s="13">
        <f t="shared" si="1"/>
        <v>1.8972731960000004</v>
      </c>
    </row>
    <row r="42" spans="1:14" s="7" customFormat="1" ht="13.5" customHeight="1">
      <c r="A42" s="10">
        <v>34</v>
      </c>
      <c r="B42" s="11">
        <v>352242</v>
      </c>
      <c r="C42" s="19" t="s">
        <v>56</v>
      </c>
      <c r="D42" s="20"/>
      <c r="E42" s="20"/>
      <c r="F42" s="20"/>
      <c r="G42" s="20"/>
      <c r="H42" s="21"/>
      <c r="I42" s="11" t="s">
        <v>21</v>
      </c>
      <c r="J42" s="14">
        <v>1</v>
      </c>
      <c r="K42" s="12">
        <f>VLOOKUP(B42,[1]GERAL!$A$2:$I$638,7,FALSE)</f>
        <v>1.4177800000000003</v>
      </c>
      <c r="L42" s="12">
        <f t="shared" si="0"/>
        <v>1.8972731960000004</v>
      </c>
      <c r="M42" s="12">
        <f t="shared" si="2"/>
        <v>1.4177800000000003</v>
      </c>
      <c r="N42" s="13">
        <f t="shared" si="1"/>
        <v>1.8972731960000004</v>
      </c>
    </row>
    <row r="43" spans="1:14" s="7" customFormat="1" ht="13.5" customHeight="1">
      <c r="A43" s="10">
        <v>35</v>
      </c>
      <c r="B43" s="11">
        <v>352260</v>
      </c>
      <c r="C43" s="19" t="s">
        <v>57</v>
      </c>
      <c r="D43" s="20"/>
      <c r="E43" s="20"/>
      <c r="F43" s="20"/>
      <c r="G43" s="20"/>
      <c r="H43" s="21"/>
      <c r="I43" s="11" t="s">
        <v>21</v>
      </c>
      <c r="J43" s="14">
        <v>1</v>
      </c>
      <c r="K43" s="12">
        <f>VLOOKUP(B43,[1]GERAL!$A$2:$I$638,7,FALSE)</f>
        <v>1.4177800000000003</v>
      </c>
      <c r="L43" s="12">
        <f t="shared" si="0"/>
        <v>1.8972731960000004</v>
      </c>
      <c r="M43" s="12">
        <f t="shared" si="2"/>
        <v>1.4177800000000003</v>
      </c>
      <c r="N43" s="13">
        <f t="shared" si="1"/>
        <v>1.8972731960000004</v>
      </c>
    </row>
    <row r="44" spans="1:14" s="7" customFormat="1" ht="13.5" customHeight="1">
      <c r="A44" s="10">
        <v>36</v>
      </c>
      <c r="B44" s="11">
        <v>379679</v>
      </c>
      <c r="C44" s="19" t="s">
        <v>54</v>
      </c>
      <c r="D44" s="20"/>
      <c r="E44" s="20"/>
      <c r="F44" s="20"/>
      <c r="G44" s="20"/>
      <c r="H44" s="21"/>
      <c r="I44" s="11" t="s">
        <v>30</v>
      </c>
      <c r="J44" s="14">
        <v>2</v>
      </c>
      <c r="K44" s="12">
        <f>VLOOKUP(B44,[1]GERAL!$A$2:$I$638,7,FALSE)</f>
        <v>7.7113400000000007</v>
      </c>
      <c r="L44" s="12">
        <f t="shared" si="0"/>
        <v>10.319315188000001</v>
      </c>
      <c r="M44" s="12">
        <f>K44*J44</f>
        <v>15.422680000000001</v>
      </c>
      <c r="N44" s="13">
        <f t="shared" si="1"/>
        <v>20.638630376000002</v>
      </c>
    </row>
    <row r="45" spans="1:14" s="7" customFormat="1" ht="13.5" customHeight="1">
      <c r="A45" s="10">
        <v>37</v>
      </c>
      <c r="B45" s="11" t="s">
        <v>61</v>
      </c>
      <c r="C45" s="19" t="s">
        <v>58</v>
      </c>
      <c r="D45" s="20"/>
      <c r="E45" s="20"/>
      <c r="F45" s="20"/>
      <c r="G45" s="20"/>
      <c r="H45" s="21"/>
      <c r="I45" s="11" t="s">
        <v>30</v>
      </c>
      <c r="J45" s="14">
        <v>1</v>
      </c>
      <c r="K45" s="12">
        <f>VLOOKUP(B45,[1]GERAL!$A$2:$I$638,7,FALSE)</f>
        <v>1432.98</v>
      </c>
      <c r="L45" s="12">
        <f t="shared" si="0"/>
        <v>1917.613836</v>
      </c>
      <c r="M45" s="12">
        <f>K45*J45</f>
        <v>1432.98</v>
      </c>
      <c r="N45" s="13">
        <f t="shared" si="1"/>
        <v>1917.613836</v>
      </c>
    </row>
    <row r="46" spans="1:14" ht="13.5" customHeight="1" thickBot="1">
      <c r="A46" s="34" t="s">
        <v>20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6"/>
      <c r="N46" s="8">
        <f>SUM(N9:N45)</f>
        <v>10600.489244989602</v>
      </c>
    </row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</sheetData>
  <mergeCells count="18">
    <mergeCell ref="A46:M46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2022-02-11T13:30:08Z</dcterms:modified>
</cp:coreProperties>
</file>