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xxxxxxx!$A$8:$N$90</definedName>
    <definedName name="_xlnm.Print_Area" localSheetId="0">xxxxxxx!$A$1:$N$90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L10" s="1"/>
  <c r="K11"/>
  <c r="M11" s="1"/>
  <c r="N11" s="1"/>
  <c r="K12"/>
  <c r="M12" s="1"/>
  <c r="N12" s="1"/>
  <c r="K13"/>
  <c r="L13" s="1"/>
  <c r="K14"/>
  <c r="M14" s="1"/>
  <c r="N14" s="1"/>
  <c r="K15"/>
  <c r="L15" s="1"/>
  <c r="K16"/>
  <c r="L16" s="1"/>
  <c r="K17"/>
  <c r="M17" s="1"/>
  <c r="N17" s="1"/>
  <c r="K18"/>
  <c r="M18" s="1"/>
  <c r="N18" s="1"/>
  <c r="K19"/>
  <c r="L19" s="1"/>
  <c r="K20"/>
  <c r="L20" s="1"/>
  <c r="K21"/>
  <c r="M21" s="1"/>
  <c r="N21" s="1"/>
  <c r="K22"/>
  <c r="L22" s="1"/>
  <c r="K23"/>
  <c r="M23" s="1"/>
  <c r="N23" s="1"/>
  <c r="K24"/>
  <c r="L24" s="1"/>
  <c r="K25"/>
  <c r="L25" s="1"/>
  <c r="K26"/>
  <c r="M26" s="1"/>
  <c r="N26" s="1"/>
  <c r="K27"/>
  <c r="L27" s="1"/>
  <c r="K28"/>
  <c r="M28" s="1"/>
  <c r="N28" s="1"/>
  <c r="K29"/>
  <c r="L29" s="1"/>
  <c r="K30"/>
  <c r="L30" s="1"/>
  <c r="K31"/>
  <c r="L31" s="1"/>
  <c r="K32"/>
  <c r="L32" s="1"/>
  <c r="K33"/>
  <c r="M33" s="1"/>
  <c r="N33" s="1"/>
  <c r="K34"/>
  <c r="M34" s="1"/>
  <c r="N34" s="1"/>
  <c r="K35"/>
  <c r="M35" s="1"/>
  <c r="N35" s="1"/>
  <c r="K36"/>
  <c r="L36" s="1"/>
  <c r="K37"/>
  <c r="M37" s="1"/>
  <c r="N37" s="1"/>
  <c r="K38"/>
  <c r="M38" s="1"/>
  <c r="N38" s="1"/>
  <c r="K39"/>
  <c r="L39" s="1"/>
  <c r="K40"/>
  <c r="M40" s="1"/>
  <c r="N40" s="1"/>
  <c r="K41"/>
  <c r="M41" s="1"/>
  <c r="N41" s="1"/>
  <c r="K42"/>
  <c r="M42" s="1"/>
  <c r="N42" s="1"/>
  <c r="K43"/>
  <c r="M43" s="1"/>
  <c r="N43" s="1"/>
  <c r="K44"/>
  <c r="M44" s="1"/>
  <c r="N44" s="1"/>
  <c r="K45"/>
  <c r="L45" s="1"/>
  <c r="K46"/>
  <c r="L46" s="1"/>
  <c r="K47"/>
  <c r="M47" s="1"/>
  <c r="N47" s="1"/>
  <c r="K48"/>
  <c r="L48" s="1"/>
  <c r="K49"/>
  <c r="L49" s="1"/>
  <c r="K50"/>
  <c r="L50" s="1"/>
  <c r="K51"/>
  <c r="M51" s="1"/>
  <c r="N51" s="1"/>
  <c r="K52"/>
  <c r="M52" s="1"/>
  <c r="N52" s="1"/>
  <c r="K53"/>
  <c r="M53" s="1"/>
  <c r="N53" s="1"/>
  <c r="K54"/>
  <c r="M54" s="1"/>
  <c r="N54" s="1"/>
  <c r="K55"/>
  <c r="L55" s="1"/>
  <c r="K56"/>
  <c r="M56" s="1"/>
  <c r="N56" s="1"/>
  <c r="K57"/>
  <c r="M57" s="1"/>
  <c r="N57" s="1"/>
  <c r="K58"/>
  <c r="M58" s="1"/>
  <c r="N58" s="1"/>
  <c r="K59"/>
  <c r="M59" s="1"/>
  <c r="N59" s="1"/>
  <c r="K60"/>
  <c r="M60" s="1"/>
  <c r="N60" s="1"/>
  <c r="K61"/>
  <c r="L61" s="1"/>
  <c r="K62"/>
  <c r="L62" s="1"/>
  <c r="K63"/>
  <c r="L63" s="1"/>
  <c r="K64"/>
  <c r="L64" s="1"/>
  <c r="K65"/>
  <c r="M65" s="1"/>
  <c r="N65" s="1"/>
  <c r="K66"/>
  <c r="M66" s="1"/>
  <c r="N66" s="1"/>
  <c r="K67"/>
  <c r="M67" s="1"/>
  <c r="N67" s="1"/>
  <c r="K68"/>
  <c r="M68" s="1"/>
  <c r="N68" s="1"/>
  <c r="K69"/>
  <c r="M69" s="1"/>
  <c r="N69" s="1"/>
  <c r="K70"/>
  <c r="L70" s="1"/>
  <c r="K71"/>
  <c r="L71" s="1"/>
  <c r="K72"/>
  <c r="L72" s="1"/>
  <c r="K73"/>
  <c r="M73" s="1"/>
  <c r="N73" s="1"/>
  <c r="K74"/>
  <c r="L74" s="1"/>
  <c r="K75"/>
  <c r="L75" s="1"/>
  <c r="K76"/>
  <c r="L76" s="1"/>
  <c r="K77"/>
  <c r="M77" s="1"/>
  <c r="N77" s="1"/>
  <c r="K78"/>
  <c r="M78" s="1"/>
  <c r="N78" s="1"/>
  <c r="K79"/>
  <c r="M79" s="1"/>
  <c r="N79" s="1"/>
  <c r="K80"/>
  <c r="L80" s="1"/>
  <c r="K81"/>
  <c r="M81" s="1"/>
  <c r="N81" s="1"/>
  <c r="K82"/>
  <c r="M82" s="1"/>
  <c r="N82" s="1"/>
  <c r="K83"/>
  <c r="L83" s="1"/>
  <c r="K84"/>
  <c r="L84" s="1"/>
  <c r="K85"/>
  <c r="M85" s="1"/>
  <c r="N85" s="1"/>
  <c r="K86"/>
  <c r="L86" s="1"/>
  <c r="K87"/>
  <c r="L87" s="1"/>
  <c r="K88"/>
  <c r="M88" s="1"/>
  <c r="N88" s="1"/>
  <c r="K89"/>
  <c r="L89" s="1"/>
  <c r="K9"/>
  <c r="M9" s="1"/>
  <c r="N9" s="1"/>
  <c r="D94"/>
  <c r="D93"/>
  <c r="L12" l="1"/>
  <c r="M72"/>
  <c r="N72" s="1"/>
  <c r="L28"/>
  <c r="L41"/>
  <c r="L53"/>
  <c r="M49"/>
  <c r="N49" s="1"/>
  <c r="M48"/>
  <c r="N48" s="1"/>
  <c r="L44"/>
  <c r="M22"/>
  <c r="N22" s="1"/>
  <c r="L9"/>
  <c r="M70"/>
  <c r="N70" s="1"/>
  <c r="M10"/>
  <c r="N10" s="1"/>
  <c r="L21"/>
  <c r="L34"/>
  <c r="L17"/>
  <c r="M29"/>
  <c r="N29" s="1"/>
  <c r="L38"/>
  <c r="M46"/>
  <c r="N46" s="1"/>
  <c r="M45"/>
  <c r="N45" s="1"/>
  <c r="M63"/>
  <c r="N63" s="1"/>
  <c r="L40"/>
  <c r="L52"/>
  <c r="L23"/>
  <c r="L67"/>
  <c r="L56"/>
  <c r="M55"/>
  <c r="N55" s="1"/>
  <c r="M32"/>
  <c r="N32" s="1"/>
  <c r="M80"/>
  <c r="N80" s="1"/>
  <c r="L58"/>
  <c r="L68"/>
  <c r="M84"/>
  <c r="N84" s="1"/>
  <c r="L51"/>
  <c r="L73"/>
  <c r="L66"/>
  <c r="L42"/>
  <c r="L60"/>
  <c r="M24"/>
  <c r="N24" s="1"/>
  <c r="M76"/>
  <c r="N76" s="1"/>
  <c r="L57"/>
  <c r="M19"/>
  <c r="N19" s="1"/>
  <c r="M75"/>
  <c r="N75" s="1"/>
  <c r="L79"/>
  <c r="M15"/>
  <c r="N15" s="1"/>
  <c r="M50"/>
  <c r="N50" s="1"/>
  <c r="L43"/>
  <c r="M13"/>
  <c r="N13" s="1"/>
  <c r="M25"/>
  <c r="N25" s="1"/>
  <c r="M87"/>
  <c r="N87" s="1"/>
  <c r="M39"/>
  <c r="N39" s="1"/>
  <c r="L11"/>
  <c r="M64"/>
  <c r="N64" s="1"/>
  <c r="M16"/>
  <c r="N16" s="1"/>
  <c r="M20"/>
  <c r="N20" s="1"/>
  <c r="L37"/>
  <c r="M31"/>
  <c r="N31" s="1"/>
  <c r="L77"/>
  <c r="L59"/>
  <c r="M61"/>
  <c r="N61" s="1"/>
  <c r="L82"/>
  <c r="L54"/>
  <c r="M74"/>
  <c r="N74" s="1"/>
  <c r="L35"/>
  <c r="M27"/>
  <c r="N27" s="1"/>
  <c r="M62"/>
  <c r="N62" s="1"/>
  <c r="L33"/>
  <c r="L14"/>
  <c r="M71"/>
  <c r="N71" s="1"/>
  <c r="M36"/>
  <c r="N36" s="1"/>
  <c r="L47"/>
  <c r="L18"/>
  <c r="L69"/>
  <c r="M30"/>
  <c r="N30" s="1"/>
  <c r="L65"/>
  <c r="L78"/>
  <c r="L85"/>
  <c r="L26"/>
  <c r="L88"/>
  <c r="M83"/>
  <c r="N83" s="1"/>
  <c r="M86"/>
  <c r="N86" s="1"/>
  <c r="L81"/>
  <c r="M89"/>
  <c r="N89" s="1"/>
  <c r="N90" l="1"/>
</calcChain>
</file>

<file path=xl/sharedStrings.xml><?xml version="1.0" encoding="utf-8"?>
<sst xmlns="http://schemas.openxmlformats.org/spreadsheetml/2006/main" count="199" uniqueCount="119">
  <si>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</si>
  <si>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</si>
  <si>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</si>
  <si>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</si>
  <si>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</si>
  <si>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</si>
  <si>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</si>
  <si>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</si>
  <si>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</si>
  <si>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</si>
  <si>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</si>
  <si>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</si>
  <si>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</si>
  <si>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</si>
  <si>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</si>
  <si>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</si>
  <si>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</si>
  <si>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</si>
  <si>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BDI (UTILIZADO)</t>
  </si>
  <si>
    <t>TOTAL COM BDI</t>
  </si>
  <si>
    <t xml:space="preserve">PC   </t>
  </si>
  <si>
    <t xml:space="preserve">KG   </t>
  </si>
  <si>
    <t xml:space="preserve">M    </t>
  </si>
  <si>
    <t xml:space="preserve">PÇ   </t>
  </si>
  <si>
    <t xml:space="preserve">US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</si>
  <si>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</si>
  <si>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</si>
  <si>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</si>
  <si>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</si>
  <si>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</si>
  <si>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RELE FOTOELÉTRICO ELETRÔNICO 105-305V   </t>
  </si>
  <si>
    <t xml:space="preserve">CB ACO MR CL.A 6.4MM 7F                 </t>
  </si>
  <si>
    <t xml:space="preserve">CB CU 1X 1,5MM2 1KV XLPE                </t>
  </si>
  <si>
    <t>-</t>
  </si>
  <si>
    <t xml:space="preserve">ALCA PARA ESTRIBO ABERTA                </t>
  </si>
  <si>
    <t xml:space="preserve">CINTA ACO D 240MM                       </t>
  </si>
  <si>
    <t xml:space="preserve">CONECTOR ATER DE FERRAGENS DE IP        </t>
  </si>
  <si>
    <t xml:space="preserve">CONECTOR CUNHA CU ITEM 1                </t>
  </si>
  <si>
    <t xml:space="preserve">CONECTOR H ITEM 2 - 27-54 / 13-34MM2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</si>
  <si>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</si>
  <si>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</si>
  <si>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</si>
  <si>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</si>
  <si>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PARAF.CAB.ABAUL.M16X  70MM              </t>
  </si>
  <si>
    <t xml:space="preserve">ARRUELA QUADRADA 38X18X3MM              </t>
  </si>
  <si>
    <t xml:space="preserve">BRACO P/ IP TIPO MEDIO                  </t>
  </si>
  <si>
    <t xml:space="preserve">LUMINARIA FECHADA COM LAMP. LED 90W     </t>
  </si>
  <si>
    <t xml:space="preserve">SUPORTE NIVELADOR DE LUMINÁRIAS         </t>
  </si>
  <si>
    <t>LED90</t>
  </si>
  <si>
    <t>SUPNIV</t>
  </si>
  <si>
    <t xml:space="preserve">LUMINARIA FECHADA COM LAMP. LED 60W     </t>
  </si>
  <si>
    <t>LED60</t>
  </si>
  <si>
    <t>83.3</t>
  </si>
  <si>
    <t>RUA BAGDÁ - BAIRRO SHALIMAR (EXTENSÃO DE REDE E INSTALAÇÃO DE IP)</t>
  </si>
  <si>
    <t xml:space="preserve">AFASTADOR ARM SEC 500MM                 </t>
  </si>
  <si>
    <t xml:space="preserve">ALCA PREF CA/CAL  70MM2                 </t>
  </si>
  <si>
    <t xml:space="preserve">ALCA PREF DIST  34MM2                   </t>
  </si>
  <si>
    <t xml:space="preserve">AREIA LAVADA                            </t>
  </si>
  <si>
    <t xml:space="preserve">M3   </t>
  </si>
  <si>
    <t xml:space="preserve">BRACADEIRA PLAST CB MULT                </t>
  </si>
  <si>
    <t>BRAÇO SUPORTE GRAMPO DE SUSPENSÃO ITEM 2</t>
  </si>
  <si>
    <t xml:space="preserve">CJ   </t>
  </si>
  <si>
    <t xml:space="preserve">BRITA N.1                               </t>
  </si>
  <si>
    <t xml:space="preserve">CB AL  1X  16MM2 1KV                    </t>
  </si>
  <si>
    <t xml:space="preserve">CB AL  1X  50MM2 15KV PROT              </t>
  </si>
  <si>
    <t xml:space="preserve">CB AL  1X 120MM2 1KV                    </t>
  </si>
  <si>
    <t xml:space="preserve">CB TRIP CA 2X1X70+70 1KV                </t>
  </si>
  <si>
    <t xml:space="preserve">CH FUS 15KV PF 100A 7.1KA               </t>
  </si>
  <si>
    <t xml:space="preserve">CIMENTO CP320 SACO 50KG                 </t>
  </si>
  <si>
    <t xml:space="preserve">SC   </t>
  </si>
  <si>
    <t xml:space="preserve">CINTA ACO D 170MM                       </t>
  </si>
  <si>
    <t xml:space="preserve">CINTA ACO D 210MM                       </t>
  </si>
  <si>
    <t xml:space="preserve">CINTA ACO D 220MM                       </t>
  </si>
  <si>
    <t xml:space="preserve">CINTA ACO D 230MM                       </t>
  </si>
  <si>
    <t xml:space="preserve">COB PROT PARA BUCHA EQUIP               </t>
  </si>
  <si>
    <t xml:space="preserve">COB PROTETORA BUCHA BT TRANSF ITEM 2    </t>
  </si>
  <si>
    <t xml:space="preserve">CONECTOR CUNHA CU ITEM 4                </t>
  </si>
  <si>
    <t xml:space="preserve">CONECTOR H ITEM 1 - 13-34 / 13/34MM2    </t>
  </si>
  <si>
    <t xml:space="preserve">CONECTOR H ITEM 3 - 42-67 / 42-67MM2    </t>
  </si>
  <si>
    <t xml:space="preserve">CONECTOR PERFURAÇAO 70-120 / 10-35MM2   </t>
  </si>
  <si>
    <t xml:space="preserve">CONECTOR PERFURAÇAO 70-120 / 70-120MM2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</si>
  <si>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</si>
  <si>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</si>
  <si>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</si>
  <si>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CONECTOR TERMINAL COMP 1F ACO 6,4/21MM2 </t>
  </si>
  <si>
    <t>CONECTOR TERMINAL COMP CA/CAA 107/120MM2</t>
  </si>
  <si>
    <t xml:space="preserve">CONECTOR TERMINAL COMP CA/CAA 34/50MM2  </t>
  </si>
  <si>
    <t xml:space="preserve">FIO AL 5,2MM(4) RECOZIDO                </t>
  </si>
  <si>
    <t xml:space="preserve">FITA ALUMINIO 1X10MM P/AM               </t>
  </si>
  <si>
    <t xml:space="preserve">HASTE ATERRAMENTO 2,40M                 </t>
  </si>
  <si>
    <t xml:space="preserve">ISOLADOR PILAR 15KV                     </t>
  </si>
  <si>
    <t xml:space="preserve">MÃO DE OBRA CONCRETAGEM DE BASE         </t>
  </si>
  <si>
    <t xml:space="preserve">MÃO DE OBRA POSTE A APROVEITAR          </t>
  </si>
  <si>
    <t xml:space="preserve">MÃO DE OBRA POSTE A APROVEITAR COMPLEXO </t>
  </si>
  <si>
    <t xml:space="preserve">MÃO DE OBRA POSTE A INSTALAR            </t>
  </si>
  <si>
    <t xml:space="preserve">MÃO DE OBRA POSTE A RETIRAR             </t>
  </si>
  <si>
    <t>MOCONC</t>
  </si>
  <si>
    <t>MOCAPA</t>
  </si>
  <si>
    <t>MOCAPAC</t>
  </si>
  <si>
    <t>MOCAPI</t>
  </si>
  <si>
    <t>MOCAPR</t>
  </si>
  <si>
    <t xml:space="preserve">OLHAL P/ PARAFUSO 70KN                  </t>
  </si>
  <si>
    <t xml:space="preserve">PARA-RAIOS 12KV 10KA ZNO                </t>
  </si>
  <si>
    <t xml:space="preserve">PARA-RAIOS SEC ISOL 10KA                </t>
  </si>
  <si>
    <t xml:space="preserve">PARAF.CAB.ABAUL.M16X  45MM              </t>
  </si>
  <si>
    <t xml:space="preserve">PARAF.CAB.QUAD.M16X200MM                </t>
  </si>
  <si>
    <t xml:space="preserve">PARAF.CAB.QUAD.M16X250MM                </t>
  </si>
  <si>
    <t xml:space="preserve">PARAF.CAB.QUAD.M16X300MM                </t>
  </si>
  <si>
    <t xml:space="preserve">PARAF.CAB.SEXT M12X  40MM               </t>
  </si>
  <si>
    <t xml:space="preserve">PINO CURTO PARA ISOLADOR PILAR          </t>
  </si>
  <si>
    <t xml:space="preserve">POSTE CONC CC 11M 300DAN                </t>
  </si>
  <si>
    <t xml:space="preserve">POSTE EUC.PRES. 11M 600DAN              </t>
  </si>
  <si>
    <t xml:space="preserve">SAPATILHA                               </t>
  </si>
  <si>
    <t xml:space="preserve">SUPORTE L P/ TOPO POSTE                 </t>
  </si>
  <si>
    <t xml:space="preserve">SUPORTE PARA ISOLADOR PILAR             </t>
  </si>
  <si>
    <t xml:space="preserve">TRAFO MONO 15KV 37.5KVA                 </t>
  </si>
  <si>
    <t xml:space="preserve">BRACO P/ IP TIPO CURTO                  </t>
  </si>
  <si>
    <t xml:space="preserve">MÃO DE OBRA POSTE A APROVEITAR SIMPLES  </t>
  </si>
  <si>
    <t>MOCAPAS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</si>
</sst>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6" fillId="0" borderId="1" xfId="5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447675</xdr:colOff>
      <xdr:row>0</xdr:row>
      <xdr:rowOff>161925</xdr:rowOff>
    </xdr:from>
    <xdr:to>
      <xdr:col>10</xdr:col>
      <xdr:colOff>942975</xdr:colOff>
      <xdr:row>0</xdr:row>
      <xdr:rowOff>1066800</xdr:rowOff>
    </xdr:to>
    <xdr:pic>
      <xdr:nvPicPr>
        <xdr:cNvPr id="38611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629275" y="161925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0</xdr:row>
      <xdr:rowOff>47625</xdr:rowOff>
    </xdr:from>
    <xdr:to>
      <xdr:col>3</xdr:col>
      <xdr:colOff>628650</xdr:colOff>
      <xdr:row>0</xdr:row>
      <xdr:rowOff>1200150</xdr:rowOff>
    </xdr:to>
    <xdr:pic>
      <xdr:nvPicPr>
        <xdr:cNvPr id="3861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47625"/>
          <a:ext cx="13430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N100"/>
  <sheetViews>
    <sheetView showGridLines="0" showZeros="0" tabSelected="1" view="pageBreakPreview" zoomScale="85" zoomScaleNormal="100" zoomScaleSheetLayoutView="85" workbookViewId="0">
      <selection activeCell="M13" sqref="M13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4" ht="100.15" customHeight="1">
      <c r="A1" s="52" t="s">
        <v>2</v>
      </c>
      <c r="B1" s="53"/>
      <c r="C1" s="53"/>
      <c r="D1" s="53"/>
      <c r="E1" s="53"/>
      <c r="F1" s="53"/>
      <c r="G1" s="53" t="s">
        <v>15</v>
      </c>
      <c r="H1" s="53"/>
      <c r="I1" s="53"/>
      <c r="J1" s="53"/>
      <c r="K1" s="53"/>
      <c r="L1" s="50" t="s">
        <v>5</v>
      </c>
      <c r="M1" s="50"/>
      <c r="N1" s="51"/>
    </row>
    <row r="2" spans="1:14" ht="12.95" customHeight="1">
      <c r="A2" s="6" t="s">
        <v>6</v>
      </c>
      <c r="B2" s="54" t="s">
        <v>33</v>
      </c>
      <c r="C2" s="54"/>
      <c r="D2" s="54"/>
      <c r="E2" s="54"/>
      <c r="F2" s="54"/>
      <c r="G2" s="54"/>
      <c r="H2" s="54"/>
      <c r="I2" s="54"/>
      <c r="J2" s="1" t="s">
        <v>8</v>
      </c>
      <c r="K2" s="43" t="s">
        <v>25</v>
      </c>
      <c r="L2" s="43"/>
      <c r="M2" s="56" t="s">
        <v>16</v>
      </c>
      <c r="N2" s="57"/>
    </row>
    <row r="3" spans="1:14" ht="12.95" customHeight="1">
      <c r="A3" s="58" t="s">
        <v>12</v>
      </c>
      <c r="B3" s="39" t="s">
        <v>52</v>
      </c>
      <c r="C3" s="30" t="s">
        <v>53</v>
      </c>
      <c r="D3" s="31"/>
      <c r="E3" s="31"/>
      <c r="F3" s="31"/>
      <c r="G3" s="31"/>
      <c r="H3" s="31"/>
      <c r="I3" s="32"/>
      <c r="J3" s="55" t="s">
        <v>13</v>
      </c>
      <c r="K3" s="43" t="s">
        <v>14</v>
      </c>
      <c r="L3" s="1" t="s">
        <v>18</v>
      </c>
      <c r="M3" s="47" t="s">
        <v>17</v>
      </c>
      <c r="N3" s="48"/>
    </row>
    <row r="4" spans="1:14" ht="12.95" customHeight="1">
      <c r="A4" s="58"/>
      <c r="B4" s="40"/>
      <c r="C4" s="33"/>
      <c r="D4" s="34"/>
      <c r="E4" s="34"/>
      <c r="F4" s="34"/>
      <c r="G4" s="34"/>
      <c r="H4" s="34"/>
      <c r="I4" s="35"/>
      <c r="J4" s="55"/>
      <c r="K4" s="43"/>
      <c r="L4" s="59">
        <v>0.3382</v>
      </c>
      <c r="M4" s="49"/>
      <c r="N4" s="48"/>
    </row>
    <row r="5" spans="1:14" ht="12.95" customHeight="1">
      <c r="A5" s="58"/>
      <c r="B5" s="41"/>
      <c r="C5" s="36"/>
      <c r="D5" s="37"/>
      <c r="E5" s="37"/>
      <c r="F5" s="37"/>
      <c r="G5" s="37"/>
      <c r="H5" s="37"/>
      <c r="I5" s="38"/>
      <c r="J5" s="55"/>
      <c r="K5" s="43"/>
      <c r="L5" s="60"/>
      <c r="M5" s="49"/>
      <c r="N5" s="48"/>
    </row>
    <row r="6" spans="1:14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9"/>
      <c r="N6" s="48"/>
    </row>
    <row r="7" spans="1:14" ht="12.95" customHeight="1" thickBot="1">
      <c r="A7" s="44" t="s">
        <v>10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6"/>
    </row>
    <row r="8" spans="1:14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26</v>
      </c>
      <c r="L8" s="4" t="s">
        <v>27</v>
      </c>
      <c r="M8" s="4" t="s">
        <v>28</v>
      </c>
      <c r="N8" s="4" t="s">
        <v>29</v>
      </c>
    </row>
    <row r="9" spans="1:14" s="7" customFormat="1" ht="13.5" customHeight="1">
      <c r="A9" s="10">
        <v>1</v>
      </c>
      <c r="B9" s="11">
        <v>237222</v>
      </c>
      <c r="C9" s="16" t="s">
        <v>54</v>
      </c>
      <c r="D9" s="17"/>
      <c r="E9" s="17"/>
      <c r="F9" s="17"/>
      <c r="G9" s="17"/>
      <c r="H9" s="18"/>
      <c r="I9" s="11" t="s">
        <v>20</v>
      </c>
      <c r="J9" s="14">
        <v>2</v>
      </c>
      <c r="K9" s="12">
        <f>VLOOKUP(B9,[1]GERAL!$A$2:$I$638,7,FALSE)</f>
        <v>193.71716000000004</v>
      </c>
      <c r="L9" s="12">
        <f t="shared" ref="L9:L16" si="0">K9*(1+$L$4)</f>
        <v>259.23230351200004</v>
      </c>
      <c r="M9" s="12">
        <f t="shared" ref="M9:M16" si="1">K9*J9</f>
        <v>387.43432000000007</v>
      </c>
      <c r="N9" s="13">
        <f t="shared" ref="N9:N16" si="2">M9*(1+$L$4)</f>
        <v>518.46460702400009</v>
      </c>
    </row>
    <row r="10" spans="1:14" s="7" customFormat="1" ht="13.5" customHeight="1">
      <c r="A10" s="10">
        <v>2</v>
      </c>
      <c r="B10" s="11">
        <v>229005</v>
      </c>
      <c r="C10" s="19" t="s">
        <v>55</v>
      </c>
      <c r="D10" s="20"/>
      <c r="E10" s="20"/>
      <c r="F10" s="20"/>
      <c r="G10" s="20"/>
      <c r="H10" s="21"/>
      <c r="I10" s="11" t="s">
        <v>20</v>
      </c>
      <c r="J10" s="14">
        <v>6</v>
      </c>
      <c r="K10" s="12">
        <f>VLOOKUP(B10,[1]GERAL!$A$2:$I$638,7,FALSE)</f>
        <v>12.67357</v>
      </c>
      <c r="L10" s="12">
        <f t="shared" si="0"/>
        <v>16.959771373999999</v>
      </c>
      <c r="M10" s="12">
        <f t="shared" si="1"/>
        <v>76.041420000000002</v>
      </c>
      <c r="N10" s="13">
        <f t="shared" si="2"/>
        <v>101.75862824400001</v>
      </c>
    </row>
    <row r="11" spans="1:14" s="7" customFormat="1" ht="13.5" customHeight="1">
      <c r="A11" s="10">
        <v>3</v>
      </c>
      <c r="B11" s="11">
        <v>228924</v>
      </c>
      <c r="C11" s="19" t="s">
        <v>56</v>
      </c>
      <c r="D11" s="20"/>
      <c r="E11" s="20"/>
      <c r="F11" s="20"/>
      <c r="G11" s="20"/>
      <c r="H11" s="21"/>
      <c r="I11" s="11" t="s">
        <v>20</v>
      </c>
      <c r="J11" s="14">
        <v>1</v>
      </c>
      <c r="K11" s="12">
        <f>VLOOKUP(B11,[1]GERAL!$A$2:$I$638,7,FALSE)</f>
        <v>7.7805000000000009</v>
      </c>
      <c r="L11" s="12">
        <f t="shared" si="0"/>
        <v>10.411865100000002</v>
      </c>
      <c r="M11" s="12">
        <f t="shared" si="1"/>
        <v>7.7805000000000009</v>
      </c>
      <c r="N11" s="13">
        <f t="shared" si="2"/>
        <v>10.411865100000002</v>
      </c>
    </row>
    <row r="12" spans="1:14" s="7" customFormat="1" ht="13.5" customHeight="1">
      <c r="A12" s="10">
        <v>4</v>
      </c>
      <c r="B12" s="11">
        <v>327841</v>
      </c>
      <c r="C12" s="19" t="s">
        <v>57</v>
      </c>
      <c r="D12" s="20"/>
      <c r="E12" s="20"/>
      <c r="F12" s="20"/>
      <c r="G12" s="20"/>
      <c r="H12" s="21"/>
      <c r="I12" s="11" t="s">
        <v>58</v>
      </c>
      <c r="J12" s="14">
        <v>0.24</v>
      </c>
      <c r="K12" s="12">
        <f>VLOOKUP(B12,[1]GERAL!$A$2:$I$638,7,FALSE)</f>
        <v>115.27243000000001</v>
      </c>
      <c r="L12" s="12">
        <f t="shared" si="0"/>
        <v>154.25756582600002</v>
      </c>
      <c r="M12" s="12">
        <f t="shared" si="1"/>
        <v>27.665383200000001</v>
      </c>
      <c r="N12" s="13">
        <f t="shared" si="2"/>
        <v>37.021815798240006</v>
      </c>
    </row>
    <row r="13" spans="1:14" s="7" customFormat="1" ht="13.5" customHeight="1">
      <c r="A13" s="10">
        <v>5</v>
      </c>
      <c r="B13" s="11">
        <v>75721</v>
      </c>
      <c r="C13" s="19" t="s">
        <v>44</v>
      </c>
      <c r="D13" s="20"/>
      <c r="E13" s="20"/>
      <c r="F13" s="20"/>
      <c r="G13" s="20"/>
      <c r="H13" s="21"/>
      <c r="I13" s="11" t="s">
        <v>20</v>
      </c>
      <c r="J13" s="14">
        <v>15</v>
      </c>
      <c r="K13" s="12">
        <f>VLOOKUP(B13,[1]GERAL!$A$2:$I$638,7,FALSE)</f>
        <v>0.8990800000000001</v>
      </c>
      <c r="L13" s="12">
        <f t="shared" si="0"/>
        <v>1.2031488560000001</v>
      </c>
      <c r="M13" s="12">
        <f t="shared" si="1"/>
        <v>13.486200000000002</v>
      </c>
      <c r="N13" s="13">
        <f t="shared" si="2"/>
        <v>18.047232840000003</v>
      </c>
    </row>
    <row r="14" spans="1:14" s="7" customFormat="1" ht="13.5" customHeight="1">
      <c r="A14" s="10">
        <v>6</v>
      </c>
      <c r="B14" s="15">
        <v>327692</v>
      </c>
      <c r="C14" s="19" t="s">
        <v>59</v>
      </c>
      <c r="D14" s="20"/>
      <c r="E14" s="20"/>
      <c r="F14" s="20"/>
      <c r="G14" s="20"/>
      <c r="H14" s="21"/>
      <c r="I14" s="11" t="s">
        <v>20</v>
      </c>
      <c r="J14" s="14">
        <v>46</v>
      </c>
      <c r="K14" s="12">
        <f>VLOOKUP(B14,[1]GERAL!$A$2:$I$638,7,FALSE)</f>
        <v>1.3832000000000002</v>
      </c>
      <c r="L14" s="12">
        <f t="shared" si="0"/>
        <v>1.8509982400000005</v>
      </c>
      <c r="M14" s="12">
        <f t="shared" si="1"/>
        <v>63.627200000000009</v>
      </c>
      <c r="N14" s="13">
        <f t="shared" si="2"/>
        <v>85.14591904000001</v>
      </c>
    </row>
    <row r="15" spans="1:14" s="7" customFormat="1" ht="13.15" customHeight="1">
      <c r="A15" s="10">
        <v>7</v>
      </c>
      <c r="B15" s="15">
        <v>231712</v>
      </c>
      <c r="C15" s="19" t="s">
        <v>60</v>
      </c>
      <c r="D15" s="20"/>
      <c r="E15" s="20"/>
      <c r="F15" s="20"/>
      <c r="G15" s="20"/>
      <c r="H15" s="21"/>
      <c r="I15" s="11" t="s">
        <v>61</v>
      </c>
      <c r="J15" s="14">
        <v>6</v>
      </c>
      <c r="K15" s="12">
        <f>VLOOKUP(B15,[1]GERAL!$A$2:$I$638,7,FALSE)</f>
        <v>66.341729999999998</v>
      </c>
      <c r="L15" s="12">
        <f t="shared" si="0"/>
        <v>88.778503086000001</v>
      </c>
      <c r="M15" s="12">
        <f t="shared" si="1"/>
        <v>398.05038000000002</v>
      </c>
      <c r="N15" s="13">
        <f t="shared" si="2"/>
        <v>532.671018516</v>
      </c>
    </row>
    <row r="16" spans="1:14" s="7" customFormat="1" ht="13.15" customHeight="1">
      <c r="A16" s="10">
        <v>8</v>
      </c>
      <c r="B16" s="11">
        <v>327858</v>
      </c>
      <c r="C16" s="19" t="s">
        <v>62</v>
      </c>
      <c r="D16" s="20"/>
      <c r="E16" s="20"/>
      <c r="F16" s="20"/>
      <c r="G16" s="20"/>
      <c r="H16" s="21"/>
      <c r="I16" s="11" t="s">
        <v>58</v>
      </c>
      <c r="J16" s="14">
        <v>0.4</v>
      </c>
      <c r="K16" s="12">
        <f>VLOOKUP(B16,[1]GERAL!$A$2:$I$638,7,FALSE)</f>
        <v>121.82534000000001</v>
      </c>
      <c r="L16" s="12">
        <f t="shared" si="0"/>
        <v>163.02666998800001</v>
      </c>
      <c r="M16" s="12">
        <f t="shared" si="1"/>
        <v>48.730136000000009</v>
      </c>
      <c r="N16" s="13">
        <f t="shared" si="2"/>
        <v>65.210667995200012</v>
      </c>
    </row>
    <row r="17" spans="1:14" s="7" customFormat="1" ht="13.15" customHeight="1">
      <c r="A17" s="10">
        <v>9</v>
      </c>
      <c r="B17" s="11">
        <v>2931</v>
      </c>
      <c r="C17" s="19" t="s">
        <v>31</v>
      </c>
      <c r="D17" s="20"/>
      <c r="E17" s="20"/>
      <c r="F17" s="20"/>
      <c r="G17" s="20"/>
      <c r="H17" s="21"/>
      <c r="I17" s="11" t="s">
        <v>21</v>
      </c>
      <c r="J17" s="14">
        <v>18</v>
      </c>
      <c r="K17" s="12">
        <f>VLOOKUP(B17,[1]GERAL!$A$2:$I$638,7,FALSE)</f>
        <v>5.3080300000000005</v>
      </c>
      <c r="L17" s="12">
        <f>K17*(1+$L$4)</f>
        <v>7.1032057460000013</v>
      </c>
      <c r="M17" s="12">
        <f>K17*J17</f>
        <v>95.544540000000012</v>
      </c>
      <c r="N17" s="13">
        <f>M17*(1+$L$4)</f>
        <v>127.85770342800002</v>
      </c>
    </row>
    <row r="18" spans="1:14" s="7" customFormat="1" ht="13.15" customHeight="1">
      <c r="A18" s="10">
        <v>10</v>
      </c>
      <c r="B18" s="11">
        <v>225623</v>
      </c>
      <c r="C18" s="19" t="s">
        <v>63</v>
      </c>
      <c r="D18" s="20"/>
      <c r="E18" s="20"/>
      <c r="F18" s="20"/>
      <c r="G18" s="20"/>
      <c r="H18" s="21"/>
      <c r="I18" s="11" t="s">
        <v>22</v>
      </c>
      <c r="J18" s="14">
        <v>4</v>
      </c>
      <c r="K18" s="12">
        <f>VLOOKUP(B18,[1]GERAL!$A$2:$I$638,7,FALSE)</f>
        <v>3.2505200000000003</v>
      </c>
      <c r="L18" s="12">
        <f t="shared" ref="L18:L80" si="3">K18*(1+$L$4)</f>
        <v>4.3498458640000006</v>
      </c>
      <c r="M18" s="12">
        <f t="shared" ref="M18:M80" si="4">K18*J18</f>
        <v>13.002080000000001</v>
      </c>
      <c r="N18" s="13">
        <f t="shared" ref="N18:N80" si="5">M18*(1+$L$4)</f>
        <v>17.399383456000002</v>
      </c>
    </row>
    <row r="19" spans="1:14" s="7" customFormat="1" ht="13.15" customHeight="1">
      <c r="A19" s="10">
        <v>11</v>
      </c>
      <c r="B19" s="11">
        <v>231548</v>
      </c>
      <c r="C19" s="19" t="s">
        <v>64</v>
      </c>
      <c r="D19" s="20"/>
      <c r="E19" s="20"/>
      <c r="F19" s="20"/>
      <c r="G19" s="20"/>
      <c r="H19" s="21"/>
      <c r="I19" s="11" t="s">
        <v>22</v>
      </c>
      <c r="J19" s="14">
        <v>2</v>
      </c>
      <c r="K19" s="12">
        <f>VLOOKUP(B19,[1]GERAL!$A$2:$I$638,7,FALSE)</f>
        <v>10.23568</v>
      </c>
      <c r="L19" s="12">
        <f t="shared" si="3"/>
        <v>13.697386976000001</v>
      </c>
      <c r="M19" s="12">
        <f t="shared" si="4"/>
        <v>20.471360000000001</v>
      </c>
      <c r="N19" s="13">
        <f t="shared" si="5"/>
        <v>27.394773952000001</v>
      </c>
    </row>
    <row r="20" spans="1:14" s="7" customFormat="1" ht="13.15" customHeight="1">
      <c r="A20" s="10">
        <v>12</v>
      </c>
      <c r="B20" s="11">
        <v>225664</v>
      </c>
      <c r="C20" s="19" t="s">
        <v>65</v>
      </c>
      <c r="D20" s="20"/>
      <c r="E20" s="20"/>
      <c r="F20" s="20"/>
      <c r="G20" s="20"/>
      <c r="H20" s="21"/>
      <c r="I20" s="11" t="s">
        <v>22</v>
      </c>
      <c r="J20" s="14">
        <v>12</v>
      </c>
      <c r="K20" s="12">
        <f>VLOOKUP(B20,[1]GERAL!$A$2:$I$638,7,FALSE)</f>
        <v>25.744810000000005</v>
      </c>
      <c r="L20" s="12">
        <f t="shared" si="3"/>
        <v>34.451704742000011</v>
      </c>
      <c r="M20" s="12">
        <f t="shared" si="4"/>
        <v>308.93772000000007</v>
      </c>
      <c r="N20" s="13">
        <f t="shared" si="5"/>
        <v>413.4204569040001</v>
      </c>
    </row>
    <row r="21" spans="1:14" s="7" customFormat="1" ht="13.15" customHeight="1">
      <c r="A21" s="10">
        <v>13</v>
      </c>
      <c r="B21" s="11">
        <v>231589</v>
      </c>
      <c r="C21" s="19" t="s">
        <v>66</v>
      </c>
      <c r="D21" s="20"/>
      <c r="E21" s="20"/>
      <c r="F21" s="20"/>
      <c r="G21" s="20"/>
      <c r="H21" s="21"/>
      <c r="I21" s="11" t="s">
        <v>22</v>
      </c>
      <c r="J21" s="14">
        <v>407</v>
      </c>
      <c r="K21" s="12">
        <f>VLOOKUP(B21,[1]GERAL!$A$2:$I$638,7,FALSE)</f>
        <v>27.058850000000003</v>
      </c>
      <c r="L21" s="12">
        <f t="shared" si="3"/>
        <v>36.210153070000004</v>
      </c>
      <c r="M21" s="12">
        <f t="shared" si="4"/>
        <v>11012.951950000001</v>
      </c>
      <c r="N21" s="13">
        <f t="shared" si="5"/>
        <v>14737.532299490002</v>
      </c>
    </row>
    <row r="22" spans="1:14" s="7" customFormat="1" ht="13.15" customHeight="1">
      <c r="A22" s="10">
        <v>14</v>
      </c>
      <c r="B22" s="11">
        <v>270439</v>
      </c>
      <c r="C22" s="19" t="s">
        <v>67</v>
      </c>
      <c r="D22" s="20"/>
      <c r="E22" s="20"/>
      <c r="F22" s="20"/>
      <c r="G22" s="20"/>
      <c r="H22" s="21"/>
      <c r="I22" s="11" t="s">
        <v>20</v>
      </c>
      <c r="J22" s="14">
        <v>1</v>
      </c>
      <c r="K22" s="12">
        <f>VLOOKUP(B22,[1]GERAL!$A$2:$I$638,7,FALSE)</f>
        <v>368.91673000000003</v>
      </c>
      <c r="L22" s="12">
        <f t="shared" si="3"/>
        <v>493.68436808600006</v>
      </c>
      <c r="M22" s="12">
        <f t="shared" si="4"/>
        <v>368.91673000000003</v>
      </c>
      <c r="N22" s="13">
        <f t="shared" si="5"/>
        <v>493.68436808600006</v>
      </c>
    </row>
    <row r="23" spans="1:14" s="7" customFormat="1" ht="13.15" customHeight="1">
      <c r="A23" s="10">
        <v>15</v>
      </c>
      <c r="B23" s="11">
        <v>79152</v>
      </c>
      <c r="C23" s="19" t="s">
        <v>68</v>
      </c>
      <c r="D23" s="20"/>
      <c r="E23" s="20"/>
      <c r="F23" s="20"/>
      <c r="G23" s="20"/>
      <c r="H23" s="21"/>
      <c r="I23" s="11" t="s">
        <v>69</v>
      </c>
      <c r="J23" s="14">
        <v>2.2999999999999998</v>
      </c>
      <c r="K23" s="12">
        <f>VLOOKUP(B23,[1]GERAL!$A$2:$I$638,7,FALSE)</f>
        <v>32.418750000000003</v>
      </c>
      <c r="L23" s="12">
        <f t="shared" si="3"/>
        <v>43.382771250000005</v>
      </c>
      <c r="M23" s="12">
        <f t="shared" si="4"/>
        <v>74.563124999999999</v>
      </c>
      <c r="N23" s="13">
        <f t="shared" si="5"/>
        <v>99.780373875000009</v>
      </c>
    </row>
    <row r="24" spans="1:14" s="7" customFormat="1" ht="13.15" customHeight="1">
      <c r="A24" s="10">
        <v>16</v>
      </c>
      <c r="B24" s="11">
        <v>236836</v>
      </c>
      <c r="C24" s="19" t="s">
        <v>70</v>
      </c>
      <c r="D24" s="20"/>
      <c r="E24" s="20"/>
      <c r="F24" s="20"/>
      <c r="G24" s="20"/>
      <c r="H24" s="21"/>
      <c r="I24" s="11" t="s">
        <v>20</v>
      </c>
      <c r="J24" s="14">
        <v>4</v>
      </c>
      <c r="K24" s="12">
        <f>VLOOKUP(B24,[1]GERAL!$A$2:$I$638,7,FALSE)</f>
        <v>29.565900000000006</v>
      </c>
      <c r="L24" s="12">
        <f t="shared" si="3"/>
        <v>39.565087380000008</v>
      </c>
      <c r="M24" s="12">
        <f t="shared" si="4"/>
        <v>118.26360000000003</v>
      </c>
      <c r="N24" s="13">
        <f t="shared" si="5"/>
        <v>158.26034952000003</v>
      </c>
    </row>
    <row r="25" spans="1:14" s="7" customFormat="1" ht="13.15" customHeight="1">
      <c r="A25" s="10">
        <v>17</v>
      </c>
      <c r="B25" s="11">
        <v>236877</v>
      </c>
      <c r="C25" s="19" t="s">
        <v>71</v>
      </c>
      <c r="D25" s="20"/>
      <c r="E25" s="20"/>
      <c r="F25" s="20"/>
      <c r="G25" s="20"/>
      <c r="H25" s="21"/>
      <c r="I25" s="11" t="s">
        <v>20</v>
      </c>
      <c r="J25" s="14">
        <v>4</v>
      </c>
      <c r="K25" s="12">
        <f>VLOOKUP(B25,[1]GERAL!$A$2:$I$638,7,FALSE)</f>
        <v>31.536960000000001</v>
      </c>
      <c r="L25" s="12">
        <f t="shared" si="3"/>
        <v>42.202759872000001</v>
      </c>
      <c r="M25" s="12">
        <f t="shared" si="4"/>
        <v>126.14784</v>
      </c>
      <c r="N25" s="13">
        <f t="shared" si="5"/>
        <v>168.81103948800001</v>
      </c>
    </row>
    <row r="26" spans="1:14" s="7" customFormat="1" ht="13.15" customHeight="1">
      <c r="A26" s="10">
        <v>18</v>
      </c>
      <c r="B26" s="11">
        <v>236885</v>
      </c>
      <c r="C26" s="19" t="s">
        <v>72</v>
      </c>
      <c r="D26" s="20"/>
      <c r="E26" s="20"/>
      <c r="F26" s="20"/>
      <c r="G26" s="20"/>
      <c r="H26" s="21"/>
      <c r="I26" s="11" t="s">
        <v>20</v>
      </c>
      <c r="J26" s="14">
        <v>5</v>
      </c>
      <c r="K26" s="12">
        <f>VLOOKUP(B26,[1]GERAL!$A$2:$I$638,7,FALSE)</f>
        <v>34.735610000000001</v>
      </c>
      <c r="L26" s="12">
        <f t="shared" si="3"/>
        <v>46.483193302000004</v>
      </c>
      <c r="M26" s="12">
        <f t="shared" si="4"/>
        <v>173.67805000000001</v>
      </c>
      <c r="N26" s="13">
        <f t="shared" si="5"/>
        <v>232.41596651000003</v>
      </c>
    </row>
    <row r="27" spans="1:14" s="7" customFormat="1" ht="13.15" customHeight="1">
      <c r="A27" s="10">
        <v>19</v>
      </c>
      <c r="B27" s="11">
        <v>236893</v>
      </c>
      <c r="C27" s="19" t="s">
        <v>73</v>
      </c>
      <c r="D27" s="20"/>
      <c r="E27" s="20"/>
      <c r="F27" s="20"/>
      <c r="G27" s="20"/>
      <c r="H27" s="21"/>
      <c r="I27" s="11" t="s">
        <v>20</v>
      </c>
      <c r="J27" s="14">
        <v>1</v>
      </c>
      <c r="K27" s="12">
        <f>VLOOKUP(B27,[1]GERAL!$A$2:$I$638,7,FALSE)</f>
        <v>33.300540000000005</v>
      </c>
      <c r="L27" s="12">
        <f t="shared" si="3"/>
        <v>44.562782628000008</v>
      </c>
      <c r="M27" s="12">
        <f t="shared" si="4"/>
        <v>33.300540000000005</v>
      </c>
      <c r="N27" s="13">
        <f t="shared" si="5"/>
        <v>44.562782628000008</v>
      </c>
    </row>
    <row r="28" spans="1:14" s="7" customFormat="1" ht="13.15" customHeight="1">
      <c r="A28" s="10">
        <v>20</v>
      </c>
      <c r="B28" s="11">
        <v>39586</v>
      </c>
      <c r="C28" s="19" t="s">
        <v>74</v>
      </c>
      <c r="D28" s="20"/>
      <c r="E28" s="20"/>
      <c r="F28" s="20"/>
      <c r="G28" s="20"/>
      <c r="H28" s="21"/>
      <c r="I28" s="11" t="s">
        <v>20</v>
      </c>
      <c r="J28" s="14">
        <v>2</v>
      </c>
      <c r="K28" s="12">
        <f>VLOOKUP(B28,[1]GERAL!$A$2:$I$638,7,FALSE)</f>
        <v>18.863390000000003</v>
      </c>
      <c r="L28" s="12">
        <f t="shared" si="3"/>
        <v>25.242988498000006</v>
      </c>
      <c r="M28" s="12">
        <f t="shared" si="4"/>
        <v>37.726780000000005</v>
      </c>
      <c r="N28" s="13">
        <f t="shared" si="5"/>
        <v>50.485976996000012</v>
      </c>
    </row>
    <row r="29" spans="1:14" s="7" customFormat="1" ht="13.15" customHeight="1">
      <c r="A29" s="10">
        <v>21</v>
      </c>
      <c r="B29" s="11">
        <v>375056</v>
      </c>
      <c r="C29" s="19" t="s">
        <v>75</v>
      </c>
      <c r="D29" s="20"/>
      <c r="E29" s="20"/>
      <c r="F29" s="20"/>
      <c r="G29" s="20"/>
      <c r="H29" s="21"/>
      <c r="I29" s="11" t="s">
        <v>20</v>
      </c>
      <c r="J29" s="14">
        <v>4</v>
      </c>
      <c r="K29" s="12">
        <f>VLOOKUP(B29,[1]GERAL!$A$2:$I$638,7,FALSE)</f>
        <v>40.38944</v>
      </c>
      <c r="L29" s="12">
        <f t="shared" si="3"/>
        <v>54.049148608000003</v>
      </c>
      <c r="M29" s="12">
        <f t="shared" si="4"/>
        <v>161.55776</v>
      </c>
      <c r="N29" s="13">
        <f t="shared" si="5"/>
        <v>216.19659443200001</v>
      </c>
    </row>
    <row r="30" spans="1:14" s="7" customFormat="1" ht="13.15" customHeight="1">
      <c r="A30" s="10">
        <v>22</v>
      </c>
      <c r="B30" s="11">
        <v>231175</v>
      </c>
      <c r="C30" s="19" t="s">
        <v>36</v>
      </c>
      <c r="D30" s="20"/>
      <c r="E30" s="20"/>
      <c r="F30" s="20"/>
      <c r="G30" s="20"/>
      <c r="H30" s="21"/>
      <c r="I30" s="11" t="s">
        <v>20</v>
      </c>
      <c r="J30" s="14">
        <v>3</v>
      </c>
      <c r="K30" s="12">
        <f>VLOOKUP(B30,[1]GERAL!$A$2:$I$638,7,FALSE)</f>
        <v>2.4551799999999999</v>
      </c>
      <c r="L30" s="12">
        <f t="shared" si="3"/>
        <v>3.2855218760000002</v>
      </c>
      <c r="M30" s="12">
        <f t="shared" si="4"/>
        <v>7.3655399999999993</v>
      </c>
      <c r="N30" s="13">
        <f t="shared" si="5"/>
        <v>9.8565656280000002</v>
      </c>
    </row>
    <row r="31" spans="1:14" s="7" customFormat="1" ht="13.15" customHeight="1">
      <c r="A31" s="10">
        <v>23</v>
      </c>
      <c r="B31" s="11">
        <v>227884</v>
      </c>
      <c r="C31" s="19" t="s">
        <v>76</v>
      </c>
      <c r="D31" s="20"/>
      <c r="E31" s="20"/>
      <c r="F31" s="20"/>
      <c r="G31" s="20"/>
      <c r="H31" s="21"/>
      <c r="I31" s="11" t="s">
        <v>20</v>
      </c>
      <c r="J31" s="14">
        <v>4</v>
      </c>
      <c r="K31" s="12">
        <f>VLOOKUP(B31,[1]GERAL!$A$2:$I$638,7,FALSE)</f>
        <v>2.9738800000000003</v>
      </c>
      <c r="L31" s="12">
        <f t="shared" si="3"/>
        <v>3.9796462160000008</v>
      </c>
      <c r="M31" s="12">
        <f t="shared" si="4"/>
        <v>11.895520000000001</v>
      </c>
      <c r="N31" s="13">
        <f t="shared" si="5"/>
        <v>15.918584864000003</v>
      </c>
    </row>
    <row r="32" spans="1:14" s="7" customFormat="1" ht="13.15" customHeight="1">
      <c r="A32" s="10">
        <v>24</v>
      </c>
      <c r="B32" s="11">
        <v>227769</v>
      </c>
      <c r="C32" s="19" t="s">
        <v>77</v>
      </c>
      <c r="D32" s="20"/>
      <c r="E32" s="20"/>
      <c r="F32" s="20"/>
      <c r="G32" s="20"/>
      <c r="H32" s="21"/>
      <c r="I32" s="11" t="s">
        <v>20</v>
      </c>
      <c r="J32" s="14">
        <v>9</v>
      </c>
      <c r="K32" s="12">
        <f>VLOOKUP(B32,[1]GERAL!$A$2:$I$638,7,FALSE)</f>
        <v>4.0458600000000002</v>
      </c>
      <c r="L32" s="12">
        <f t="shared" si="3"/>
        <v>5.4141698520000006</v>
      </c>
      <c r="M32" s="12">
        <f t="shared" si="4"/>
        <v>36.412739999999999</v>
      </c>
      <c r="N32" s="13">
        <f t="shared" si="5"/>
        <v>48.727528667999998</v>
      </c>
    </row>
    <row r="33" spans="1:14" s="7" customFormat="1" ht="13.15" customHeight="1">
      <c r="A33" s="10">
        <v>25</v>
      </c>
      <c r="B33" s="11">
        <v>227777</v>
      </c>
      <c r="C33" s="19" t="s">
        <v>38</v>
      </c>
      <c r="D33" s="20"/>
      <c r="E33" s="20"/>
      <c r="F33" s="20"/>
      <c r="G33" s="20"/>
      <c r="H33" s="21"/>
      <c r="I33" s="11" t="s">
        <v>20</v>
      </c>
      <c r="J33" s="14">
        <v>7</v>
      </c>
      <c r="K33" s="12">
        <f>VLOOKUP(B33,[1]GERAL!$A$2:$I$638,7,FALSE)</f>
        <v>4.6683000000000003</v>
      </c>
      <c r="L33" s="12">
        <f t="shared" si="3"/>
        <v>6.2471190600000011</v>
      </c>
      <c r="M33" s="12">
        <f t="shared" si="4"/>
        <v>32.678100000000001</v>
      </c>
      <c r="N33" s="13">
        <f t="shared" si="5"/>
        <v>43.729833420000006</v>
      </c>
    </row>
    <row r="34" spans="1:14" s="7" customFormat="1" ht="13.15" customHeight="1">
      <c r="A34" s="10">
        <v>26</v>
      </c>
      <c r="B34" s="11">
        <v>227785</v>
      </c>
      <c r="C34" s="19" t="s">
        <v>78</v>
      </c>
      <c r="D34" s="20"/>
      <c r="E34" s="20"/>
      <c r="F34" s="20"/>
      <c r="G34" s="20"/>
      <c r="H34" s="21"/>
      <c r="I34" s="11" t="s">
        <v>20</v>
      </c>
      <c r="J34" s="14">
        <v>9</v>
      </c>
      <c r="K34" s="12">
        <f>VLOOKUP(B34,[1]GERAL!$A$2:$I$638,7,FALSE)</f>
        <v>7.5211499999999996</v>
      </c>
      <c r="L34" s="12">
        <f t="shared" si="3"/>
        <v>10.064802929999999</v>
      </c>
      <c r="M34" s="12">
        <f t="shared" si="4"/>
        <v>67.690349999999995</v>
      </c>
      <c r="N34" s="13">
        <f t="shared" si="5"/>
        <v>90.583226369999991</v>
      </c>
    </row>
    <row r="35" spans="1:14" s="7" customFormat="1" ht="13.15" customHeight="1">
      <c r="A35" s="10">
        <v>27</v>
      </c>
      <c r="B35" s="11">
        <v>327759</v>
      </c>
      <c r="C35" s="19" t="s">
        <v>79</v>
      </c>
      <c r="D35" s="20"/>
      <c r="E35" s="20"/>
      <c r="F35" s="20"/>
      <c r="G35" s="20"/>
      <c r="H35" s="21"/>
      <c r="I35" s="11" t="s">
        <v>20</v>
      </c>
      <c r="J35" s="14">
        <v>6</v>
      </c>
      <c r="K35" s="12">
        <f>VLOOKUP(B35,[1]GERAL!$A$2:$I$638,7,FALSE)</f>
        <v>15.12875</v>
      </c>
      <c r="L35" s="12">
        <f t="shared" si="3"/>
        <v>20.24529325</v>
      </c>
      <c r="M35" s="12">
        <f t="shared" si="4"/>
        <v>90.772500000000008</v>
      </c>
      <c r="N35" s="13">
        <f t="shared" si="5"/>
        <v>121.47175950000002</v>
      </c>
    </row>
    <row r="36" spans="1:14" s="7" customFormat="1" ht="13.15" customHeight="1">
      <c r="A36" s="10">
        <v>28</v>
      </c>
      <c r="B36" s="11">
        <v>327767</v>
      </c>
      <c r="C36" s="19" t="s">
        <v>80</v>
      </c>
      <c r="D36" s="20"/>
      <c r="E36" s="20"/>
      <c r="F36" s="20"/>
      <c r="G36" s="20"/>
      <c r="H36" s="21"/>
      <c r="I36" s="11" t="s">
        <v>20</v>
      </c>
      <c r="J36" s="14">
        <v>8</v>
      </c>
      <c r="K36" s="12">
        <f>VLOOKUP(B36,[1]GERAL!$A$2:$I$638,7,FALSE)</f>
        <v>26.436409999999999</v>
      </c>
      <c r="L36" s="12">
        <f t="shared" si="3"/>
        <v>35.377203862000002</v>
      </c>
      <c r="M36" s="12">
        <f t="shared" si="4"/>
        <v>211.49127999999999</v>
      </c>
      <c r="N36" s="13">
        <f t="shared" si="5"/>
        <v>283.01763089600001</v>
      </c>
    </row>
    <row r="37" spans="1:14" s="7" customFormat="1" ht="13.15" customHeight="1">
      <c r="A37" s="10">
        <v>29</v>
      </c>
      <c r="B37" s="11">
        <v>377357</v>
      </c>
      <c r="C37" s="19" t="s">
        <v>81</v>
      </c>
      <c r="D37" s="20"/>
      <c r="E37" s="20"/>
      <c r="F37" s="20"/>
      <c r="G37" s="20"/>
      <c r="H37" s="21"/>
      <c r="I37" s="11" t="s">
        <v>20</v>
      </c>
      <c r="J37" s="14">
        <v>1</v>
      </c>
      <c r="K37" s="12">
        <f>VLOOKUP(B37,[1]GERAL!$A$2:$I$638,7,FALSE)</f>
        <v>12.34506</v>
      </c>
      <c r="L37" s="12">
        <f t="shared" si="3"/>
        <v>16.520159292000002</v>
      </c>
      <c r="M37" s="12">
        <f t="shared" si="4"/>
        <v>12.34506</v>
      </c>
      <c r="N37" s="13">
        <f t="shared" si="5"/>
        <v>16.520159292000002</v>
      </c>
    </row>
    <row r="38" spans="1:14" s="7" customFormat="1" ht="13.15" customHeight="1">
      <c r="A38" s="10">
        <v>30</v>
      </c>
      <c r="B38" s="11">
        <v>338731</v>
      </c>
      <c r="C38" s="19" t="s">
        <v>82</v>
      </c>
      <c r="D38" s="20"/>
      <c r="E38" s="20"/>
      <c r="F38" s="20"/>
      <c r="G38" s="20"/>
      <c r="H38" s="21"/>
      <c r="I38" s="11" t="s">
        <v>20</v>
      </c>
      <c r="J38" s="14">
        <v>4</v>
      </c>
      <c r="K38" s="12">
        <f>VLOOKUP(B38,[1]GERAL!$A$2:$I$638,7,FALSE)</f>
        <v>3.4407100000000006</v>
      </c>
      <c r="L38" s="12">
        <f t="shared" si="3"/>
        <v>4.6043581220000007</v>
      </c>
      <c r="M38" s="12">
        <f t="shared" si="4"/>
        <v>13.762840000000002</v>
      </c>
      <c r="N38" s="13">
        <f t="shared" si="5"/>
        <v>18.417432488000003</v>
      </c>
    </row>
    <row r="39" spans="1:14" s="7" customFormat="1" ht="13.15" customHeight="1">
      <c r="A39" s="10">
        <v>31</v>
      </c>
      <c r="B39" s="11">
        <v>231886</v>
      </c>
      <c r="C39" s="19" t="s">
        <v>83</v>
      </c>
      <c r="D39" s="20"/>
      <c r="E39" s="20"/>
      <c r="F39" s="20"/>
      <c r="G39" s="20"/>
      <c r="H39" s="21"/>
      <c r="I39" s="11" t="s">
        <v>20</v>
      </c>
      <c r="J39" s="14">
        <v>2</v>
      </c>
      <c r="K39" s="12">
        <f>VLOOKUP(B39,[1]GERAL!$A$2:$I$638,7,FALSE)</f>
        <v>3.31968</v>
      </c>
      <c r="L39" s="12">
        <f t="shared" si="3"/>
        <v>4.4423957760000006</v>
      </c>
      <c r="M39" s="12">
        <f t="shared" si="4"/>
        <v>6.6393599999999999</v>
      </c>
      <c r="N39" s="13">
        <f t="shared" si="5"/>
        <v>8.8847915520000011</v>
      </c>
    </row>
    <row r="40" spans="1:14" s="7" customFormat="1" ht="13.15" customHeight="1">
      <c r="A40" s="10">
        <v>32</v>
      </c>
      <c r="B40" s="11">
        <v>227389</v>
      </c>
      <c r="C40" s="19" t="s">
        <v>84</v>
      </c>
      <c r="D40" s="20"/>
      <c r="E40" s="20"/>
      <c r="F40" s="20"/>
      <c r="G40" s="20"/>
      <c r="H40" s="21"/>
      <c r="I40" s="11" t="s">
        <v>20</v>
      </c>
      <c r="J40" s="14">
        <v>10</v>
      </c>
      <c r="K40" s="12">
        <f>VLOOKUP(B40,[1]GERAL!$A$2:$I$638,7,FALSE)</f>
        <v>3.5098699999999998</v>
      </c>
      <c r="L40" s="12">
        <f t="shared" si="3"/>
        <v>4.6969080339999998</v>
      </c>
      <c r="M40" s="12">
        <f t="shared" si="4"/>
        <v>35.098700000000001</v>
      </c>
      <c r="N40" s="13">
        <f t="shared" si="5"/>
        <v>46.969080340000005</v>
      </c>
    </row>
    <row r="41" spans="1:14" s="7" customFormat="1" ht="13.15" customHeight="1">
      <c r="A41" s="10">
        <v>33</v>
      </c>
      <c r="B41" s="11">
        <v>227074</v>
      </c>
      <c r="C41" s="19" t="s">
        <v>85</v>
      </c>
      <c r="D41" s="20"/>
      <c r="E41" s="20"/>
      <c r="F41" s="20"/>
      <c r="G41" s="20"/>
      <c r="H41" s="21"/>
      <c r="I41" s="11" t="s">
        <v>20</v>
      </c>
      <c r="J41" s="14">
        <v>6</v>
      </c>
      <c r="K41" s="12">
        <f>VLOOKUP(B41,[1]GERAL!$A$2:$I$638,7,FALSE)</f>
        <v>16.442789999999999</v>
      </c>
      <c r="L41" s="12">
        <f t="shared" si="3"/>
        <v>22.003741578</v>
      </c>
      <c r="M41" s="12">
        <f t="shared" si="4"/>
        <v>98.656739999999985</v>
      </c>
      <c r="N41" s="13">
        <f t="shared" si="5"/>
        <v>132.02244946799999</v>
      </c>
    </row>
    <row r="42" spans="1:14" s="7" customFormat="1" ht="13.15" customHeight="1">
      <c r="A42" s="10">
        <v>34</v>
      </c>
      <c r="B42" s="11">
        <v>227058</v>
      </c>
      <c r="C42" s="19" t="s">
        <v>86</v>
      </c>
      <c r="D42" s="20"/>
      <c r="E42" s="20"/>
      <c r="F42" s="20"/>
      <c r="G42" s="20"/>
      <c r="H42" s="21"/>
      <c r="I42" s="11" t="s">
        <v>20</v>
      </c>
      <c r="J42" s="14">
        <v>1</v>
      </c>
      <c r="K42" s="12">
        <f>VLOOKUP(B42,[1]GERAL!$A$2:$I$638,7,FALSE)</f>
        <v>11.255789999999999</v>
      </c>
      <c r="L42" s="12">
        <f t="shared" si="3"/>
        <v>15.062498178</v>
      </c>
      <c r="M42" s="12">
        <f t="shared" si="4"/>
        <v>11.255789999999999</v>
      </c>
      <c r="N42" s="13">
        <f t="shared" si="5"/>
        <v>15.062498178</v>
      </c>
    </row>
    <row r="43" spans="1:14" s="7" customFormat="1" ht="13.15" customHeight="1">
      <c r="A43" s="10">
        <v>35</v>
      </c>
      <c r="B43" s="11">
        <v>357342</v>
      </c>
      <c r="C43" s="19" t="s">
        <v>87</v>
      </c>
      <c r="D43" s="20"/>
      <c r="E43" s="20"/>
      <c r="F43" s="20"/>
      <c r="G43" s="20"/>
      <c r="H43" s="21"/>
      <c r="I43" s="11" t="s">
        <v>21</v>
      </c>
      <c r="J43" s="14">
        <v>0.2</v>
      </c>
      <c r="K43" s="12">
        <f>VLOOKUP(B43,[1]GERAL!$A$2:$I$638,7,FALSE)</f>
        <v>55.068650000000005</v>
      </c>
      <c r="L43" s="12">
        <f t="shared" si="3"/>
        <v>73.692867430000007</v>
      </c>
      <c r="M43" s="12">
        <f t="shared" si="4"/>
        <v>11.013730000000002</v>
      </c>
      <c r="N43" s="13">
        <f t="shared" si="5"/>
        <v>14.738573486000003</v>
      </c>
    </row>
    <row r="44" spans="1:14" s="7" customFormat="1" ht="13.15" customHeight="1">
      <c r="A44" s="10">
        <v>36</v>
      </c>
      <c r="B44" s="11">
        <v>357341</v>
      </c>
      <c r="C44" s="19" t="s">
        <v>88</v>
      </c>
      <c r="D44" s="20"/>
      <c r="E44" s="20"/>
      <c r="F44" s="20"/>
      <c r="G44" s="20"/>
      <c r="H44" s="21"/>
      <c r="I44" s="11" t="s">
        <v>21</v>
      </c>
      <c r="J44" s="14">
        <v>7.0000000000000007E-2</v>
      </c>
      <c r="K44" s="12">
        <f>VLOOKUP(B44,[1]GERAL!$A$2:$I$638,7,FALSE)</f>
        <v>181.54500000000002</v>
      </c>
      <c r="L44" s="12">
        <f t="shared" si="3"/>
        <v>242.94351900000004</v>
      </c>
      <c r="M44" s="12">
        <f t="shared" si="4"/>
        <v>12.708150000000002</v>
      </c>
      <c r="N44" s="13">
        <f t="shared" si="5"/>
        <v>17.006046330000004</v>
      </c>
    </row>
    <row r="45" spans="1:14" s="7" customFormat="1" ht="13.15" customHeight="1">
      <c r="A45" s="10">
        <v>37</v>
      </c>
      <c r="B45" s="11">
        <v>222539</v>
      </c>
      <c r="C45" s="19" t="s">
        <v>89</v>
      </c>
      <c r="D45" s="20"/>
      <c r="E45" s="20"/>
      <c r="F45" s="20"/>
      <c r="G45" s="20"/>
      <c r="H45" s="21"/>
      <c r="I45" s="11" t="s">
        <v>20</v>
      </c>
      <c r="J45" s="14">
        <v>8</v>
      </c>
      <c r="K45" s="12">
        <f>VLOOKUP(B45,[1]GERAL!$A$2:$I$638,7,FALSE)</f>
        <v>59.079930000000012</v>
      </c>
      <c r="L45" s="12">
        <f t="shared" si="3"/>
        <v>79.060762326000017</v>
      </c>
      <c r="M45" s="12">
        <f t="shared" si="4"/>
        <v>472.63944000000009</v>
      </c>
      <c r="N45" s="13">
        <f t="shared" si="5"/>
        <v>632.48609860800013</v>
      </c>
    </row>
    <row r="46" spans="1:14" s="7" customFormat="1" ht="13.15" customHeight="1">
      <c r="A46" s="10">
        <v>38</v>
      </c>
      <c r="B46" s="11">
        <v>375718</v>
      </c>
      <c r="C46" s="19" t="s">
        <v>90</v>
      </c>
      <c r="D46" s="20"/>
      <c r="E46" s="20"/>
      <c r="F46" s="20"/>
      <c r="G46" s="20"/>
      <c r="H46" s="21"/>
      <c r="I46" s="11" t="s">
        <v>20</v>
      </c>
      <c r="J46" s="14">
        <v>5</v>
      </c>
      <c r="K46" s="12">
        <f>VLOOKUP(B46,[1]GERAL!$A$2:$I$638,7,FALSE)</f>
        <v>92.276730000000001</v>
      </c>
      <c r="L46" s="12">
        <f t="shared" si="3"/>
        <v>123.48472008600001</v>
      </c>
      <c r="M46" s="12">
        <f t="shared" si="4"/>
        <v>461.38364999999999</v>
      </c>
      <c r="N46" s="13">
        <f t="shared" si="5"/>
        <v>617.42360042999996</v>
      </c>
    </row>
    <row r="47" spans="1:14" s="7" customFormat="1" ht="13.15" customHeight="1">
      <c r="A47" s="10">
        <v>39</v>
      </c>
      <c r="B47" s="11" t="s">
        <v>96</v>
      </c>
      <c r="C47" s="19" t="s">
        <v>91</v>
      </c>
      <c r="D47" s="20"/>
      <c r="E47" s="20"/>
      <c r="F47" s="20"/>
      <c r="G47" s="20"/>
      <c r="H47" s="21"/>
      <c r="I47" s="11" t="s">
        <v>24</v>
      </c>
      <c r="J47" s="14">
        <v>1</v>
      </c>
      <c r="K47" s="12">
        <f>VLOOKUP(B47,[1]GERAL!$A$2:$I$638,7,FALSE)</f>
        <v>503.89284400000014</v>
      </c>
      <c r="L47" s="12">
        <f t="shared" si="3"/>
        <v>674.3094038408002</v>
      </c>
      <c r="M47" s="12">
        <f t="shared" si="4"/>
        <v>503.89284400000014</v>
      </c>
      <c r="N47" s="13">
        <f t="shared" si="5"/>
        <v>674.3094038408002</v>
      </c>
    </row>
    <row r="48" spans="1:14" s="7" customFormat="1" ht="13.15" customHeight="1">
      <c r="A48" s="10">
        <v>40</v>
      </c>
      <c r="B48" s="11" t="s">
        <v>97</v>
      </c>
      <c r="C48" s="19" t="s">
        <v>92</v>
      </c>
      <c r="D48" s="20"/>
      <c r="E48" s="20"/>
      <c r="F48" s="20"/>
      <c r="G48" s="20"/>
      <c r="H48" s="21"/>
      <c r="I48" s="11" t="s">
        <v>24</v>
      </c>
      <c r="J48" s="14">
        <v>6</v>
      </c>
      <c r="K48" s="12">
        <f>VLOOKUP(B48,[1]GERAL!$A$2:$I$638,7,FALSE)</f>
        <v>881.81247699999994</v>
      </c>
      <c r="L48" s="12">
        <f t="shared" si="3"/>
        <v>1180.0414567214</v>
      </c>
      <c r="M48" s="12">
        <f t="shared" si="4"/>
        <v>5290.8748619999997</v>
      </c>
      <c r="N48" s="13">
        <f t="shared" si="5"/>
        <v>7080.2487403283994</v>
      </c>
    </row>
    <row r="49" spans="1:14" s="7" customFormat="1" ht="13.15" customHeight="1">
      <c r="A49" s="10">
        <v>41</v>
      </c>
      <c r="B49" s="11" t="s">
        <v>98</v>
      </c>
      <c r="C49" s="19" t="s">
        <v>93</v>
      </c>
      <c r="D49" s="20"/>
      <c r="E49" s="20"/>
      <c r="F49" s="20"/>
      <c r="G49" s="20"/>
      <c r="H49" s="21"/>
      <c r="I49" s="11" t="s">
        <v>24</v>
      </c>
      <c r="J49" s="14">
        <v>1</v>
      </c>
      <c r="K49" s="12">
        <f>VLOOKUP(B49,[1]GERAL!$A$2:$I$638,7,FALSE)</f>
        <v>1259.7321100000001</v>
      </c>
      <c r="L49" s="12">
        <f t="shared" si="3"/>
        <v>1685.7735096020003</v>
      </c>
      <c r="M49" s="12">
        <f t="shared" si="4"/>
        <v>1259.7321100000001</v>
      </c>
      <c r="N49" s="13">
        <f t="shared" si="5"/>
        <v>1685.7735096020003</v>
      </c>
    </row>
    <row r="50" spans="1:14" s="7" customFormat="1" ht="13.15" customHeight="1">
      <c r="A50" s="10">
        <v>42</v>
      </c>
      <c r="B50" s="11" t="s">
        <v>118</v>
      </c>
      <c r="C50" s="19" t="s">
        <v>117</v>
      </c>
      <c r="D50" s="20"/>
      <c r="E50" s="20"/>
      <c r="F50" s="20"/>
      <c r="G50" s="20"/>
      <c r="H50" s="21"/>
      <c r="I50" s="11" t="s">
        <v>24</v>
      </c>
      <c r="J50" s="14">
        <v>1</v>
      </c>
      <c r="K50" s="12">
        <f>VLOOKUP(B50,[1]GERAL!$A$2:$I$638,7,FALSE)</f>
        <v>251.94642200000007</v>
      </c>
      <c r="L50" s="12">
        <f t="shared" si="3"/>
        <v>337.1547019204001</v>
      </c>
      <c r="M50" s="12">
        <f t="shared" si="4"/>
        <v>251.94642200000007</v>
      </c>
      <c r="N50" s="13">
        <f t="shared" si="5"/>
        <v>337.1547019204001</v>
      </c>
    </row>
    <row r="51" spans="1:14" s="7" customFormat="1" ht="13.15" customHeight="1">
      <c r="A51" s="10">
        <v>43</v>
      </c>
      <c r="B51" s="11" t="s">
        <v>99</v>
      </c>
      <c r="C51" s="19" t="s">
        <v>94</v>
      </c>
      <c r="D51" s="20"/>
      <c r="E51" s="20"/>
      <c r="F51" s="20"/>
      <c r="G51" s="20"/>
      <c r="H51" s="21"/>
      <c r="I51" s="11" t="s">
        <v>24</v>
      </c>
      <c r="J51" s="14">
        <v>5</v>
      </c>
      <c r="K51" s="12">
        <f>VLOOKUP(B51,[1]GERAL!$A$2:$I$638,7,FALSE)</f>
        <v>2519.4642200000003</v>
      </c>
      <c r="L51" s="12">
        <f t="shared" si="3"/>
        <v>3371.5470192040007</v>
      </c>
      <c r="M51" s="12">
        <f t="shared" si="4"/>
        <v>12597.321100000001</v>
      </c>
      <c r="N51" s="13">
        <f t="shared" si="5"/>
        <v>16857.735096020002</v>
      </c>
    </row>
    <row r="52" spans="1:14" s="7" customFormat="1" ht="13.15" customHeight="1">
      <c r="A52" s="10">
        <v>44</v>
      </c>
      <c r="B52" s="11" t="s">
        <v>100</v>
      </c>
      <c r="C52" s="19" t="s">
        <v>95</v>
      </c>
      <c r="D52" s="20"/>
      <c r="E52" s="20"/>
      <c r="F52" s="20"/>
      <c r="G52" s="20"/>
      <c r="H52" s="21"/>
      <c r="I52" s="11" t="s">
        <v>24</v>
      </c>
      <c r="J52" s="14">
        <v>3</v>
      </c>
      <c r="K52" s="12">
        <f>VLOOKUP(B52,[1]GERAL!$A$2:$I$638,7,FALSE)</f>
        <v>1763.6249539999999</v>
      </c>
      <c r="L52" s="12">
        <f t="shared" si="3"/>
        <v>2360.0829134428</v>
      </c>
      <c r="M52" s="12">
        <f t="shared" si="4"/>
        <v>5290.8748619999997</v>
      </c>
      <c r="N52" s="13">
        <f t="shared" si="5"/>
        <v>7080.2487403283994</v>
      </c>
    </row>
    <row r="53" spans="1:14" s="7" customFormat="1" ht="13.15" customHeight="1">
      <c r="A53" s="10">
        <v>45</v>
      </c>
      <c r="B53" s="11">
        <v>237289</v>
      </c>
      <c r="C53" s="19" t="s">
        <v>101</v>
      </c>
      <c r="D53" s="20"/>
      <c r="E53" s="20"/>
      <c r="F53" s="20"/>
      <c r="G53" s="20"/>
      <c r="H53" s="21"/>
      <c r="I53" s="11" t="s">
        <v>20</v>
      </c>
      <c r="J53" s="14">
        <v>19</v>
      </c>
      <c r="K53" s="12">
        <f>VLOOKUP(B53,[1]GERAL!$A$2:$I$638,7,FALSE)</f>
        <v>25.796680000000002</v>
      </c>
      <c r="L53" s="12">
        <f t="shared" si="3"/>
        <v>34.521117176000004</v>
      </c>
      <c r="M53" s="12">
        <f t="shared" ref="M53:M78" si="6">K53*J53</f>
        <v>490.13692000000003</v>
      </c>
      <c r="N53" s="13">
        <f t="shared" si="5"/>
        <v>655.90122634400007</v>
      </c>
    </row>
    <row r="54" spans="1:14" s="7" customFormat="1" ht="13.15" customHeight="1">
      <c r="A54" s="10">
        <v>46</v>
      </c>
      <c r="B54" s="11">
        <v>289058</v>
      </c>
      <c r="C54" s="19" t="s">
        <v>102</v>
      </c>
      <c r="D54" s="20"/>
      <c r="E54" s="20"/>
      <c r="F54" s="20"/>
      <c r="G54" s="20"/>
      <c r="H54" s="21"/>
      <c r="I54" s="11" t="s">
        <v>20</v>
      </c>
      <c r="J54" s="14">
        <v>2</v>
      </c>
      <c r="K54" s="12">
        <f>VLOOKUP(B54,[1]GERAL!$A$2:$I$638,7,FALSE)</f>
        <v>263.75895000000003</v>
      </c>
      <c r="L54" s="12">
        <f t="shared" si="3"/>
        <v>352.96222689000007</v>
      </c>
      <c r="M54" s="12">
        <f t="shared" si="6"/>
        <v>527.51790000000005</v>
      </c>
      <c r="N54" s="13">
        <f t="shared" si="5"/>
        <v>705.92445378000014</v>
      </c>
    </row>
    <row r="55" spans="1:14" s="7" customFormat="1" ht="13.15" customHeight="1">
      <c r="A55" s="10">
        <v>47</v>
      </c>
      <c r="B55" s="11">
        <v>293357</v>
      </c>
      <c r="C55" s="19" t="s">
        <v>103</v>
      </c>
      <c r="D55" s="20"/>
      <c r="E55" s="20"/>
      <c r="F55" s="20"/>
      <c r="G55" s="20"/>
      <c r="H55" s="21"/>
      <c r="I55" s="11" t="s">
        <v>20</v>
      </c>
      <c r="J55" s="14">
        <v>4</v>
      </c>
      <c r="K55" s="12">
        <f>VLOOKUP(B55,[1]GERAL!$A$2:$I$638,7,FALSE)</f>
        <v>98.72590000000001</v>
      </c>
      <c r="L55" s="12">
        <f t="shared" si="3"/>
        <v>132.11499938000003</v>
      </c>
      <c r="M55" s="12">
        <f t="shared" si="6"/>
        <v>394.90360000000004</v>
      </c>
      <c r="N55" s="13">
        <f t="shared" si="5"/>
        <v>528.45999752000012</v>
      </c>
    </row>
    <row r="56" spans="1:14" s="7" customFormat="1" ht="13.15" customHeight="1">
      <c r="A56" s="10">
        <v>48</v>
      </c>
      <c r="B56" s="11">
        <v>66878</v>
      </c>
      <c r="C56" s="19" t="s">
        <v>104</v>
      </c>
      <c r="D56" s="20"/>
      <c r="E56" s="20"/>
      <c r="F56" s="20"/>
      <c r="G56" s="20"/>
      <c r="H56" s="21"/>
      <c r="I56" s="11" t="s">
        <v>20</v>
      </c>
      <c r="J56" s="14">
        <v>17</v>
      </c>
      <c r="K56" s="12">
        <f>VLOOKUP(B56,[1]GERAL!$A$2:$I$638,7,FALSE)</f>
        <v>3.7346400000000006</v>
      </c>
      <c r="L56" s="12">
        <f t="shared" si="3"/>
        <v>4.9976952480000012</v>
      </c>
      <c r="M56" s="12">
        <f t="shared" si="6"/>
        <v>63.488880000000009</v>
      </c>
      <c r="N56" s="13">
        <f t="shared" si="5"/>
        <v>84.960819216000019</v>
      </c>
    </row>
    <row r="57" spans="1:14" s="7" customFormat="1" ht="13.15" customHeight="1">
      <c r="A57" s="10">
        <v>49</v>
      </c>
      <c r="B57" s="11">
        <v>66886</v>
      </c>
      <c r="C57" s="19" t="s">
        <v>43</v>
      </c>
      <c r="D57" s="20"/>
      <c r="E57" s="20"/>
      <c r="F57" s="20"/>
      <c r="G57" s="20"/>
      <c r="H57" s="21"/>
      <c r="I57" s="11" t="s">
        <v>20</v>
      </c>
      <c r="J57" s="14">
        <v>32</v>
      </c>
      <c r="K57" s="12">
        <f>VLOOKUP(B57,[1]GERAL!$A$2:$I$638,7,FALSE)</f>
        <v>4.4262400000000008</v>
      </c>
      <c r="L57" s="12">
        <f t="shared" si="3"/>
        <v>5.9231943680000017</v>
      </c>
      <c r="M57" s="12">
        <f t="shared" si="6"/>
        <v>141.63968000000003</v>
      </c>
      <c r="N57" s="13">
        <f t="shared" si="5"/>
        <v>189.54221977600005</v>
      </c>
    </row>
    <row r="58" spans="1:14" s="7" customFormat="1" ht="13.15" customHeight="1">
      <c r="A58" s="10">
        <v>50</v>
      </c>
      <c r="B58" s="11">
        <v>74815</v>
      </c>
      <c r="C58" s="19" t="s">
        <v>105</v>
      </c>
      <c r="D58" s="20"/>
      <c r="E58" s="20"/>
      <c r="F58" s="20"/>
      <c r="G58" s="20"/>
      <c r="H58" s="21"/>
      <c r="I58" s="11" t="s">
        <v>20</v>
      </c>
      <c r="J58" s="14">
        <v>6</v>
      </c>
      <c r="K58" s="12">
        <f>VLOOKUP(B58,[1]GERAL!$A$2:$I$638,7,FALSE)</f>
        <v>8.437520000000001</v>
      </c>
      <c r="L58" s="12">
        <f t="shared" si="3"/>
        <v>11.291089264000002</v>
      </c>
      <c r="M58" s="12">
        <f t="shared" si="6"/>
        <v>50.62512000000001</v>
      </c>
      <c r="N58" s="13">
        <f t="shared" si="5"/>
        <v>67.746535584000014</v>
      </c>
    </row>
    <row r="59" spans="1:14" s="7" customFormat="1" ht="13.15" customHeight="1">
      <c r="A59" s="10">
        <v>51</v>
      </c>
      <c r="B59" s="11">
        <v>74823</v>
      </c>
      <c r="C59" s="19" t="s">
        <v>106</v>
      </c>
      <c r="D59" s="20"/>
      <c r="E59" s="20"/>
      <c r="F59" s="20"/>
      <c r="G59" s="20"/>
      <c r="H59" s="21"/>
      <c r="I59" s="11" t="s">
        <v>20</v>
      </c>
      <c r="J59" s="14">
        <v>1</v>
      </c>
      <c r="K59" s="12">
        <f>VLOOKUP(B59,[1]GERAL!$A$2:$I$638,7,FALSE)</f>
        <v>9.4749200000000009</v>
      </c>
      <c r="L59" s="12">
        <f t="shared" si="3"/>
        <v>12.679337944000002</v>
      </c>
      <c r="M59" s="12">
        <f t="shared" si="6"/>
        <v>9.4749200000000009</v>
      </c>
      <c r="N59" s="13">
        <f t="shared" si="5"/>
        <v>12.679337944000002</v>
      </c>
    </row>
    <row r="60" spans="1:14" s="7" customFormat="1" ht="13.15" customHeight="1">
      <c r="A60" s="10">
        <v>52</v>
      </c>
      <c r="B60" s="11">
        <v>74831</v>
      </c>
      <c r="C60" s="19" t="s">
        <v>107</v>
      </c>
      <c r="D60" s="20"/>
      <c r="E60" s="20"/>
      <c r="F60" s="20"/>
      <c r="G60" s="20"/>
      <c r="H60" s="21"/>
      <c r="I60" s="11" t="s">
        <v>20</v>
      </c>
      <c r="J60" s="14">
        <v>5</v>
      </c>
      <c r="K60" s="12">
        <f>VLOOKUP(B60,[1]GERAL!$A$2:$I$638,7,FALSE)</f>
        <v>11.203920000000002</v>
      </c>
      <c r="L60" s="12">
        <f t="shared" si="3"/>
        <v>14.993085744000004</v>
      </c>
      <c r="M60" s="12">
        <f t="shared" si="6"/>
        <v>56.019600000000011</v>
      </c>
      <c r="N60" s="13">
        <f t="shared" si="5"/>
        <v>74.96542872000002</v>
      </c>
    </row>
    <row r="61" spans="1:14" s="7" customFormat="1" ht="13.15" customHeight="1">
      <c r="A61" s="10">
        <v>53</v>
      </c>
      <c r="B61" s="11">
        <v>75036</v>
      </c>
      <c r="C61" s="19" t="s">
        <v>108</v>
      </c>
      <c r="D61" s="20"/>
      <c r="E61" s="20"/>
      <c r="F61" s="20"/>
      <c r="G61" s="20"/>
      <c r="H61" s="21"/>
      <c r="I61" s="11" t="s">
        <v>20</v>
      </c>
      <c r="J61" s="14">
        <v>12</v>
      </c>
      <c r="K61" s="12">
        <f>VLOOKUP(B61,[1]GERAL!$A$2:$I$638,7,FALSE)</f>
        <v>21.612500000000001</v>
      </c>
      <c r="L61" s="12">
        <f t="shared" si="3"/>
        <v>28.921847500000002</v>
      </c>
      <c r="M61" s="12">
        <f t="shared" si="6"/>
        <v>259.35000000000002</v>
      </c>
      <c r="N61" s="13">
        <f t="shared" si="5"/>
        <v>347.06217000000004</v>
      </c>
    </row>
    <row r="62" spans="1:14" s="7" customFormat="1" ht="13.15" customHeight="1">
      <c r="A62" s="10">
        <v>54</v>
      </c>
      <c r="B62" s="11">
        <v>376195</v>
      </c>
      <c r="C62" s="19" t="s">
        <v>109</v>
      </c>
      <c r="D62" s="20"/>
      <c r="E62" s="20"/>
      <c r="F62" s="20"/>
      <c r="G62" s="20"/>
      <c r="H62" s="21"/>
      <c r="I62" s="11" t="s">
        <v>20</v>
      </c>
      <c r="J62" s="14">
        <v>5</v>
      </c>
      <c r="K62" s="12">
        <f>VLOOKUP(B62,[1]GERAL!$A$2:$I$638,7,FALSE)</f>
        <v>9.1982800000000005</v>
      </c>
      <c r="L62" s="12">
        <f t="shared" si="3"/>
        <v>12.309138296</v>
      </c>
      <c r="M62" s="12">
        <f t="shared" si="6"/>
        <v>45.991399999999999</v>
      </c>
      <c r="N62" s="13">
        <f t="shared" si="5"/>
        <v>61.545691480000002</v>
      </c>
    </row>
    <row r="63" spans="1:14" s="7" customFormat="1" ht="13.15" customHeight="1">
      <c r="A63" s="10">
        <v>55</v>
      </c>
      <c r="B63" s="11">
        <v>207415</v>
      </c>
      <c r="C63" s="19" t="s">
        <v>110</v>
      </c>
      <c r="D63" s="20"/>
      <c r="E63" s="20"/>
      <c r="F63" s="20"/>
      <c r="G63" s="20"/>
      <c r="H63" s="21"/>
      <c r="I63" s="11" t="s">
        <v>20</v>
      </c>
      <c r="J63" s="14">
        <v>4</v>
      </c>
      <c r="K63" s="12">
        <f>VLOOKUP(B63,[1]GERAL!$A$2:$I$638,7,FALSE)</f>
        <v>1141.1400000000001</v>
      </c>
      <c r="L63" s="12">
        <f t="shared" si="3"/>
        <v>1527.0735480000003</v>
      </c>
      <c r="M63" s="12">
        <f t="shared" si="6"/>
        <v>4564.5600000000004</v>
      </c>
      <c r="N63" s="13">
        <f t="shared" si="5"/>
        <v>6108.2941920000012</v>
      </c>
    </row>
    <row r="64" spans="1:14" s="7" customFormat="1" ht="13.15" customHeight="1">
      <c r="A64" s="10">
        <v>56</v>
      </c>
      <c r="B64" s="11">
        <v>208082</v>
      </c>
      <c r="C64" s="19" t="s">
        <v>111</v>
      </c>
      <c r="D64" s="20"/>
      <c r="E64" s="20"/>
      <c r="F64" s="20"/>
      <c r="G64" s="20"/>
      <c r="H64" s="21"/>
      <c r="I64" s="11" t="s">
        <v>20</v>
      </c>
      <c r="J64" s="14">
        <v>1</v>
      </c>
      <c r="K64" s="12">
        <f>VLOOKUP(B64,[1]GERAL!$A$2:$I$638,7,FALSE)</f>
        <v>1729</v>
      </c>
      <c r="L64" s="12">
        <f t="shared" si="3"/>
        <v>2313.7478000000001</v>
      </c>
      <c r="M64" s="12">
        <f t="shared" si="6"/>
        <v>1729</v>
      </c>
      <c r="N64" s="13">
        <f t="shared" si="5"/>
        <v>2313.7478000000001</v>
      </c>
    </row>
    <row r="65" spans="1:14" s="7" customFormat="1" ht="13.15" customHeight="1">
      <c r="A65" s="10">
        <v>57</v>
      </c>
      <c r="B65" s="11">
        <v>237768</v>
      </c>
      <c r="C65" s="19" t="s">
        <v>112</v>
      </c>
      <c r="D65" s="20"/>
      <c r="E65" s="20"/>
      <c r="F65" s="20"/>
      <c r="G65" s="20"/>
      <c r="H65" s="21"/>
      <c r="I65" s="11" t="s">
        <v>20</v>
      </c>
      <c r="J65" s="14">
        <v>5</v>
      </c>
      <c r="K65" s="12">
        <f>VLOOKUP(B65,[1]GERAL!$A$2:$I$638,7,FALSE)</f>
        <v>2.9565899999999998</v>
      </c>
      <c r="L65" s="12">
        <f t="shared" si="3"/>
        <v>3.9565087380000001</v>
      </c>
      <c r="M65" s="12">
        <f t="shared" si="6"/>
        <v>14.78295</v>
      </c>
      <c r="N65" s="13">
        <f t="shared" si="5"/>
        <v>19.782543690000001</v>
      </c>
    </row>
    <row r="66" spans="1:14" s="7" customFormat="1" ht="13.15" customHeight="1">
      <c r="A66" s="10">
        <v>58</v>
      </c>
      <c r="B66" s="11">
        <v>237776</v>
      </c>
      <c r="C66" s="19" t="s">
        <v>113</v>
      </c>
      <c r="D66" s="20"/>
      <c r="E66" s="20"/>
      <c r="F66" s="20"/>
      <c r="G66" s="20"/>
      <c r="H66" s="21"/>
      <c r="I66" s="11" t="s">
        <v>20</v>
      </c>
      <c r="J66" s="14">
        <v>1</v>
      </c>
      <c r="K66" s="12">
        <f>VLOOKUP(B66,[1]GERAL!$A$2:$I$638,7,FALSE)</f>
        <v>56.002310000000001</v>
      </c>
      <c r="L66" s="12">
        <f t="shared" si="3"/>
        <v>74.94229124200001</v>
      </c>
      <c r="M66" s="12">
        <f t="shared" si="6"/>
        <v>56.002310000000001</v>
      </c>
      <c r="N66" s="13">
        <f t="shared" si="5"/>
        <v>74.94229124200001</v>
      </c>
    </row>
    <row r="67" spans="1:14" s="7" customFormat="1" ht="13.15" customHeight="1">
      <c r="A67" s="10">
        <v>59</v>
      </c>
      <c r="B67" s="11">
        <v>377189</v>
      </c>
      <c r="C67" s="19" t="s">
        <v>114</v>
      </c>
      <c r="D67" s="20"/>
      <c r="E67" s="20"/>
      <c r="F67" s="20"/>
      <c r="G67" s="20"/>
      <c r="H67" s="21"/>
      <c r="I67" s="11" t="s">
        <v>20</v>
      </c>
      <c r="J67" s="14">
        <v>5</v>
      </c>
      <c r="K67" s="12">
        <f>VLOOKUP(B67,[1]GERAL!$A$2:$I$638,7,FALSE)</f>
        <v>43.743700000000004</v>
      </c>
      <c r="L67" s="12">
        <f t="shared" si="3"/>
        <v>58.537819340000006</v>
      </c>
      <c r="M67" s="12">
        <f t="shared" si="6"/>
        <v>218.71850000000001</v>
      </c>
      <c r="N67" s="13">
        <f t="shared" si="5"/>
        <v>292.68909669999999</v>
      </c>
    </row>
    <row r="68" spans="1:14" s="7" customFormat="1" ht="13.15" customHeight="1">
      <c r="A68" s="10">
        <v>60</v>
      </c>
      <c r="B68" s="11">
        <v>245803</v>
      </c>
      <c r="C68" s="19" t="s">
        <v>115</v>
      </c>
      <c r="D68" s="20"/>
      <c r="E68" s="20"/>
      <c r="F68" s="20"/>
      <c r="G68" s="20"/>
      <c r="H68" s="21"/>
      <c r="I68" s="11" t="s">
        <v>20</v>
      </c>
      <c r="J68" s="14">
        <v>2</v>
      </c>
      <c r="K68" s="12">
        <f>VLOOKUP(B68,[1]GERAL!$A$2:$I$638,7,FALSE)</f>
        <v>7261.8</v>
      </c>
      <c r="L68" s="12">
        <f t="shared" si="3"/>
        <v>9717.7407600000006</v>
      </c>
      <c r="M68" s="12">
        <f t="shared" si="6"/>
        <v>14523.6</v>
      </c>
      <c r="N68" s="13">
        <f t="shared" si="5"/>
        <v>19435.481520000001</v>
      </c>
    </row>
    <row r="69" spans="1:14" s="7" customFormat="1" ht="13.15" customHeight="1">
      <c r="A69" s="10">
        <v>61</v>
      </c>
      <c r="B69" s="11">
        <v>230102</v>
      </c>
      <c r="C69" s="19" t="s">
        <v>34</v>
      </c>
      <c r="D69" s="20"/>
      <c r="E69" s="20"/>
      <c r="F69" s="20"/>
      <c r="G69" s="20"/>
      <c r="H69" s="21"/>
      <c r="I69" s="11" t="s">
        <v>20</v>
      </c>
      <c r="J69" s="14">
        <v>15</v>
      </c>
      <c r="K69" s="12">
        <f>VLOOKUP(B69,[1]GERAL!$A$2:$I$638,7,FALSE)</f>
        <v>18.62133</v>
      </c>
      <c r="L69" s="12">
        <f t="shared" si="3"/>
        <v>24.919063806</v>
      </c>
      <c r="M69" s="12">
        <f t="shared" si="6"/>
        <v>279.31995000000001</v>
      </c>
      <c r="N69" s="13">
        <f t="shared" si="5"/>
        <v>373.78595709000001</v>
      </c>
    </row>
    <row r="70" spans="1:14" s="7" customFormat="1" ht="13.15" customHeight="1">
      <c r="A70" s="10">
        <v>62</v>
      </c>
      <c r="B70" s="11">
        <v>75721</v>
      </c>
      <c r="C70" s="19" t="s">
        <v>44</v>
      </c>
      <c r="D70" s="20"/>
      <c r="E70" s="20"/>
      <c r="F70" s="20"/>
      <c r="G70" s="20"/>
      <c r="H70" s="21"/>
      <c r="I70" s="11" t="s">
        <v>20</v>
      </c>
      <c r="J70" s="14">
        <v>9</v>
      </c>
      <c r="K70" s="12">
        <f>VLOOKUP(B70,[1]GERAL!$A$2:$I$638,7,FALSE)</f>
        <v>0.8990800000000001</v>
      </c>
      <c r="L70" s="12">
        <f t="shared" si="3"/>
        <v>1.2031488560000001</v>
      </c>
      <c r="M70" s="12">
        <f t="shared" si="6"/>
        <v>8.0917200000000005</v>
      </c>
      <c r="N70" s="13">
        <f t="shared" si="5"/>
        <v>10.828339704000001</v>
      </c>
    </row>
    <row r="71" spans="1:14" s="7" customFormat="1" ht="13.15" customHeight="1">
      <c r="A71" s="10">
        <v>63</v>
      </c>
      <c r="B71" s="11">
        <v>258905</v>
      </c>
      <c r="C71" s="19" t="s">
        <v>116</v>
      </c>
      <c r="D71" s="20"/>
      <c r="E71" s="20"/>
      <c r="F71" s="20"/>
      <c r="G71" s="20"/>
      <c r="H71" s="21"/>
      <c r="I71" s="11" t="s">
        <v>20</v>
      </c>
      <c r="J71" s="14">
        <v>4</v>
      </c>
      <c r="K71" s="12">
        <f>VLOOKUP(B71,[1]GERAL!$A$2:$I$638,7,FALSE)</f>
        <v>63.17766000000001</v>
      </c>
      <c r="L71" s="12">
        <f t="shared" si="3"/>
        <v>84.544344612000017</v>
      </c>
      <c r="M71" s="12">
        <f t="shared" si="6"/>
        <v>252.71064000000004</v>
      </c>
      <c r="N71" s="13">
        <f t="shared" si="5"/>
        <v>338.17737844800007</v>
      </c>
    </row>
    <row r="72" spans="1:14" s="7" customFormat="1" ht="13.15" customHeight="1">
      <c r="A72" s="10">
        <v>64</v>
      </c>
      <c r="B72" s="11">
        <v>258921</v>
      </c>
      <c r="C72" s="19" t="s">
        <v>45</v>
      </c>
      <c r="D72" s="20"/>
      <c r="E72" s="20"/>
      <c r="F72" s="20"/>
      <c r="G72" s="20"/>
      <c r="H72" s="21"/>
      <c r="I72" s="11" t="s">
        <v>20</v>
      </c>
      <c r="J72" s="14">
        <v>5</v>
      </c>
      <c r="K72" s="12">
        <f>VLOOKUP(B72,[1]GERAL!$A$2:$I$638,7,FALSE)</f>
        <v>319.67481000000004</v>
      </c>
      <c r="L72" s="12">
        <f t="shared" si="3"/>
        <v>427.78883074200007</v>
      </c>
      <c r="M72" s="12">
        <f t="shared" si="6"/>
        <v>1598.3740500000001</v>
      </c>
      <c r="N72" s="13">
        <f t="shared" si="5"/>
        <v>2138.9441537100001</v>
      </c>
    </row>
    <row r="73" spans="1:14" s="7" customFormat="1" ht="13.15" customHeight="1">
      <c r="A73" s="10">
        <v>65</v>
      </c>
      <c r="B73" s="11">
        <v>2931</v>
      </c>
      <c r="C73" s="19" t="s">
        <v>31</v>
      </c>
      <c r="D73" s="20"/>
      <c r="E73" s="20"/>
      <c r="F73" s="20"/>
      <c r="G73" s="20"/>
      <c r="H73" s="21"/>
      <c r="I73" s="11" t="s">
        <v>21</v>
      </c>
      <c r="J73" s="14">
        <v>3</v>
      </c>
      <c r="K73" s="12">
        <f>VLOOKUP(B73,[1]GERAL!$A$2:$I$638,7,FALSE)</f>
        <v>5.3080300000000005</v>
      </c>
      <c r="L73" s="12">
        <f t="shared" si="3"/>
        <v>7.1032057460000013</v>
      </c>
      <c r="M73" s="12">
        <f t="shared" si="6"/>
        <v>15.924090000000001</v>
      </c>
      <c r="N73" s="13">
        <f t="shared" si="5"/>
        <v>21.309617238000001</v>
      </c>
    </row>
    <row r="74" spans="1:14" s="7" customFormat="1" ht="13.15" customHeight="1">
      <c r="A74" s="10">
        <v>66</v>
      </c>
      <c r="B74" s="11">
        <v>225615</v>
      </c>
      <c r="C74" s="19" t="s">
        <v>32</v>
      </c>
      <c r="D74" s="20"/>
      <c r="E74" s="20"/>
      <c r="F74" s="20"/>
      <c r="G74" s="20"/>
      <c r="H74" s="21"/>
      <c r="I74" s="11" t="s">
        <v>22</v>
      </c>
      <c r="J74" s="14">
        <v>156</v>
      </c>
      <c r="K74" s="12">
        <f>VLOOKUP(B74,[1]GERAL!$A$2:$I$638,7,FALSE)</f>
        <v>1.8327400000000003</v>
      </c>
      <c r="L74" s="12">
        <f>K74*(1+$L$4)</f>
        <v>2.4525726680000006</v>
      </c>
      <c r="M74" s="12">
        <f>K74*J74</f>
        <v>285.90744000000007</v>
      </c>
      <c r="N74" s="13">
        <f>M74*(1+$L$4)</f>
        <v>382.60133620800008</v>
      </c>
    </row>
    <row r="75" spans="1:14" s="7" customFormat="1" ht="13.15" customHeight="1">
      <c r="A75" s="10">
        <v>67</v>
      </c>
      <c r="B75" s="11">
        <v>236901</v>
      </c>
      <c r="C75" s="19" t="s">
        <v>35</v>
      </c>
      <c r="D75" s="20"/>
      <c r="E75" s="20"/>
      <c r="F75" s="20"/>
      <c r="G75" s="20"/>
      <c r="H75" s="21"/>
      <c r="I75" s="11" t="s">
        <v>20</v>
      </c>
      <c r="J75" s="14">
        <v>5</v>
      </c>
      <c r="K75" s="12">
        <f>VLOOKUP(B75,[1]GERAL!$A$2:$I$638,7,FALSE)</f>
        <v>37.484720000000003</v>
      </c>
      <c r="L75" s="12">
        <f>K75*(1+$L$4)</f>
        <v>50.162052304000007</v>
      </c>
      <c r="M75" s="12">
        <f>K75*J75</f>
        <v>187.42360000000002</v>
      </c>
      <c r="N75" s="13">
        <f>M75*(1+$L$4)</f>
        <v>250.81026152000004</v>
      </c>
    </row>
    <row r="76" spans="1:14" s="7" customFormat="1" ht="13.15" customHeight="1">
      <c r="A76" s="10">
        <v>68</v>
      </c>
      <c r="B76" s="11">
        <v>231175</v>
      </c>
      <c r="C76" s="19" t="s">
        <v>36</v>
      </c>
      <c r="D76" s="20"/>
      <c r="E76" s="20"/>
      <c r="F76" s="20"/>
      <c r="G76" s="20"/>
      <c r="H76" s="21"/>
      <c r="I76" s="11" t="s">
        <v>20</v>
      </c>
      <c r="J76" s="14">
        <v>30</v>
      </c>
      <c r="K76" s="12">
        <f>VLOOKUP(B76,[1]GERAL!$A$2:$I$638,7,FALSE)</f>
        <v>2.4551799999999999</v>
      </c>
      <c r="L76" s="12">
        <f>K76*(1+$L$4)</f>
        <v>3.2855218760000002</v>
      </c>
      <c r="M76" s="12">
        <f>K76*J76</f>
        <v>73.6554</v>
      </c>
      <c r="N76" s="13">
        <f>M76*(1+$L$4)</f>
        <v>98.565656279999999</v>
      </c>
    </row>
    <row r="77" spans="1:14" s="7" customFormat="1" ht="13.15" customHeight="1">
      <c r="A77" s="10">
        <v>69</v>
      </c>
      <c r="B77" s="11">
        <v>227850</v>
      </c>
      <c r="C77" s="19" t="s">
        <v>37</v>
      </c>
      <c r="D77" s="20"/>
      <c r="E77" s="20"/>
      <c r="F77" s="20"/>
      <c r="G77" s="20"/>
      <c r="H77" s="21"/>
      <c r="I77" s="11" t="s">
        <v>20</v>
      </c>
      <c r="J77" s="14">
        <v>15</v>
      </c>
      <c r="K77" s="12">
        <f>VLOOKUP(B77,[1]GERAL!$A$2:$I$638,7,FALSE)</f>
        <v>6.5529100000000007</v>
      </c>
      <c r="L77" s="12">
        <f>K77*(1+$L$4)</f>
        <v>8.7691041620000014</v>
      </c>
      <c r="M77" s="12">
        <f>K77*J77</f>
        <v>98.293650000000014</v>
      </c>
      <c r="N77" s="13">
        <f>M77*(1+$L$4)</f>
        <v>131.53656243000003</v>
      </c>
    </row>
    <row r="78" spans="1:14" s="7" customFormat="1" ht="13.15" customHeight="1">
      <c r="A78" s="10">
        <v>70</v>
      </c>
      <c r="B78" s="11">
        <v>227777</v>
      </c>
      <c r="C78" s="19" t="s">
        <v>38</v>
      </c>
      <c r="D78" s="20"/>
      <c r="E78" s="20"/>
      <c r="F78" s="20"/>
      <c r="G78" s="20"/>
      <c r="H78" s="21"/>
      <c r="I78" s="11" t="s">
        <v>20</v>
      </c>
      <c r="J78" s="14">
        <v>15</v>
      </c>
      <c r="K78" s="12">
        <f>VLOOKUP(B78,[1]GERAL!$A$2:$I$638,7,FALSE)</f>
        <v>4.6683000000000003</v>
      </c>
      <c r="L78" s="12">
        <f t="shared" si="3"/>
        <v>6.2471190600000011</v>
      </c>
      <c r="M78" s="12">
        <f t="shared" si="6"/>
        <v>70.024500000000003</v>
      </c>
      <c r="N78" s="13">
        <f t="shared" si="5"/>
        <v>93.706785900000014</v>
      </c>
    </row>
    <row r="79" spans="1:14" s="7" customFormat="1" ht="13.15" customHeight="1">
      <c r="A79" s="10">
        <v>71</v>
      </c>
      <c r="B79" s="11">
        <v>379679</v>
      </c>
      <c r="C79" s="19" t="s">
        <v>39</v>
      </c>
      <c r="D79" s="20"/>
      <c r="E79" s="20"/>
      <c r="F79" s="20"/>
      <c r="G79" s="20"/>
      <c r="H79" s="21"/>
      <c r="I79" s="11" t="s">
        <v>23</v>
      </c>
      <c r="J79" s="14">
        <v>30</v>
      </c>
      <c r="K79" s="12">
        <f>VLOOKUP(B79,[1]GERAL!$A$2:$I$638,7,FALSE)</f>
        <v>7.7113400000000007</v>
      </c>
      <c r="L79" s="12">
        <f t="shared" si="3"/>
        <v>10.319315188000001</v>
      </c>
      <c r="M79" s="12">
        <f t="shared" si="4"/>
        <v>231.34020000000001</v>
      </c>
      <c r="N79" s="13">
        <f t="shared" si="5"/>
        <v>309.57945564000005</v>
      </c>
    </row>
    <row r="80" spans="1:14" s="7" customFormat="1" ht="13.15" customHeight="1">
      <c r="A80" s="10">
        <v>72</v>
      </c>
      <c r="B80" s="11">
        <v>352237</v>
      </c>
      <c r="C80" s="19" t="s">
        <v>40</v>
      </c>
      <c r="D80" s="20"/>
      <c r="E80" s="20"/>
      <c r="F80" s="20"/>
      <c r="G80" s="20"/>
      <c r="H80" s="21"/>
      <c r="I80" s="11" t="s">
        <v>20</v>
      </c>
      <c r="J80" s="14">
        <v>15</v>
      </c>
      <c r="K80" s="12">
        <f>VLOOKUP(B80,[1]GERAL!$A$2:$I$638,7,FALSE)</f>
        <v>1.4177800000000003</v>
      </c>
      <c r="L80" s="12">
        <f t="shared" si="3"/>
        <v>1.8972731960000004</v>
      </c>
      <c r="M80" s="12">
        <f t="shared" si="4"/>
        <v>21.266700000000004</v>
      </c>
      <c r="N80" s="13">
        <f t="shared" si="5"/>
        <v>28.459097940000007</v>
      </c>
    </row>
    <row r="81" spans="1:14" s="7" customFormat="1" ht="13.15" customHeight="1">
      <c r="A81" s="10">
        <v>73</v>
      </c>
      <c r="B81" s="11">
        <v>352242</v>
      </c>
      <c r="C81" s="19" t="s">
        <v>41</v>
      </c>
      <c r="D81" s="20"/>
      <c r="E81" s="20"/>
      <c r="F81" s="20"/>
      <c r="G81" s="20"/>
      <c r="H81" s="21"/>
      <c r="I81" s="11" t="s">
        <v>20</v>
      </c>
      <c r="J81" s="14">
        <v>15</v>
      </c>
      <c r="K81" s="12">
        <f>VLOOKUP(B81,[1]GERAL!$A$2:$I$638,7,FALSE)</f>
        <v>1.4177800000000003</v>
      </c>
      <c r="L81" s="12">
        <f t="shared" ref="L81:L89" si="7">K81*(1+$L$4)</f>
        <v>1.8972731960000004</v>
      </c>
      <c r="M81" s="12">
        <f t="shared" ref="M81:M89" si="8">K81*J81</f>
        <v>21.266700000000004</v>
      </c>
      <c r="N81" s="13">
        <f t="shared" ref="N81:N89" si="9">M81*(1+$L$4)</f>
        <v>28.459097940000007</v>
      </c>
    </row>
    <row r="82" spans="1:14" s="7" customFormat="1" ht="13.15" customHeight="1">
      <c r="A82" s="10">
        <v>74</v>
      </c>
      <c r="B82" s="11">
        <v>352260</v>
      </c>
      <c r="C82" s="19" t="s">
        <v>42</v>
      </c>
      <c r="D82" s="20"/>
      <c r="E82" s="20"/>
      <c r="F82" s="20"/>
      <c r="G82" s="20"/>
      <c r="H82" s="21"/>
      <c r="I82" s="11" t="s">
        <v>20</v>
      </c>
      <c r="J82" s="14">
        <v>15</v>
      </c>
      <c r="K82" s="12">
        <f>VLOOKUP(B82,[1]GERAL!$A$2:$I$638,7,FALSE)</f>
        <v>1.4177800000000003</v>
      </c>
      <c r="L82" s="12">
        <f t="shared" si="7"/>
        <v>1.8972731960000004</v>
      </c>
      <c r="M82" s="12">
        <f t="shared" si="8"/>
        <v>21.266700000000004</v>
      </c>
      <c r="N82" s="13">
        <f t="shared" si="9"/>
        <v>28.459097940000007</v>
      </c>
    </row>
    <row r="83" spans="1:14" s="7" customFormat="1" ht="13.15" customHeight="1">
      <c r="A83" s="10">
        <v>75</v>
      </c>
      <c r="B83" s="11" t="s">
        <v>51</v>
      </c>
      <c r="C83" s="19" t="s">
        <v>50</v>
      </c>
      <c r="D83" s="20"/>
      <c r="E83" s="20"/>
      <c r="F83" s="20"/>
      <c r="G83" s="20"/>
      <c r="H83" s="21"/>
      <c r="I83" s="11" t="s">
        <v>20</v>
      </c>
      <c r="J83" s="14">
        <v>10</v>
      </c>
      <c r="K83" s="12">
        <f>VLOOKUP(B83,[1]GERAL!$A$2:$I$638,7,FALSE)</f>
        <v>1101.7360900000001</v>
      </c>
      <c r="L83" s="12">
        <f t="shared" si="7"/>
        <v>1474.3432356380001</v>
      </c>
      <c r="M83" s="12">
        <f t="shared" si="8"/>
        <v>11017.360900000001</v>
      </c>
      <c r="N83" s="13">
        <f t="shared" si="9"/>
        <v>14743.432356380003</v>
      </c>
    </row>
    <row r="84" spans="1:14" s="7" customFormat="1" ht="13.15" customHeight="1">
      <c r="A84" s="10">
        <v>76</v>
      </c>
      <c r="B84" s="11" t="s">
        <v>48</v>
      </c>
      <c r="C84" s="19" t="s">
        <v>46</v>
      </c>
      <c r="D84" s="20"/>
      <c r="E84" s="20"/>
      <c r="F84" s="20"/>
      <c r="G84" s="20"/>
      <c r="H84" s="21"/>
      <c r="I84" s="11" t="s">
        <v>23</v>
      </c>
      <c r="J84" s="14">
        <v>5</v>
      </c>
      <c r="K84" s="12">
        <f>VLOOKUP(B84,[1]GERAL!$A$2:$I$638,7,FALSE)</f>
        <v>1432.98</v>
      </c>
      <c r="L84" s="12">
        <f t="shared" si="7"/>
        <v>1917.613836</v>
      </c>
      <c r="M84" s="12">
        <f t="shared" si="8"/>
        <v>7164.9</v>
      </c>
      <c r="N84" s="13">
        <f t="shared" si="9"/>
        <v>9588.0691800000004</v>
      </c>
    </row>
    <row r="85" spans="1:14" s="7" customFormat="1" ht="13.15" customHeight="1">
      <c r="A85" s="10">
        <v>77</v>
      </c>
      <c r="B85" s="11">
        <v>66886</v>
      </c>
      <c r="C85" s="19" t="s">
        <v>43</v>
      </c>
      <c r="D85" s="20"/>
      <c r="E85" s="20"/>
      <c r="F85" s="20"/>
      <c r="G85" s="20"/>
      <c r="H85" s="21"/>
      <c r="I85" s="11" t="s">
        <v>20</v>
      </c>
      <c r="J85" s="14">
        <v>15</v>
      </c>
      <c r="K85" s="12">
        <f>VLOOKUP(B85,[1]GERAL!$A$2:$I$638,7,FALSE)</f>
        <v>4.4262400000000008</v>
      </c>
      <c r="L85" s="12">
        <f t="shared" si="7"/>
        <v>5.9231943680000017</v>
      </c>
      <c r="M85" s="12">
        <f t="shared" si="8"/>
        <v>66.393600000000006</v>
      </c>
      <c r="N85" s="13">
        <f t="shared" si="9"/>
        <v>88.847915520000015</v>
      </c>
    </row>
    <row r="86" spans="1:14" s="7" customFormat="1" ht="13.15" customHeight="1">
      <c r="A86" s="10">
        <v>78</v>
      </c>
      <c r="B86" s="11">
        <v>74823</v>
      </c>
      <c r="C86" s="19" t="s">
        <v>106</v>
      </c>
      <c r="D86" s="20"/>
      <c r="E86" s="20"/>
      <c r="F86" s="20"/>
      <c r="G86" s="20"/>
      <c r="H86" s="21"/>
      <c r="I86" s="11" t="s">
        <v>20</v>
      </c>
      <c r="J86" s="14">
        <v>2</v>
      </c>
      <c r="K86" s="12">
        <f>VLOOKUP(B86,[1]GERAL!$A$2:$I$638,7,FALSE)</f>
        <v>9.4749200000000009</v>
      </c>
      <c r="L86" s="12">
        <f t="shared" si="7"/>
        <v>12.679337944000002</v>
      </c>
      <c r="M86" s="12">
        <f t="shared" si="8"/>
        <v>18.949840000000002</v>
      </c>
      <c r="N86" s="13">
        <f t="shared" si="9"/>
        <v>25.358675888000004</v>
      </c>
    </row>
    <row r="87" spans="1:14" s="7" customFormat="1" ht="13.15" customHeight="1">
      <c r="A87" s="10">
        <v>79</v>
      </c>
      <c r="B87" s="11">
        <v>74831</v>
      </c>
      <c r="C87" s="19" t="s">
        <v>107</v>
      </c>
      <c r="D87" s="20"/>
      <c r="E87" s="20"/>
      <c r="F87" s="20"/>
      <c r="G87" s="20"/>
      <c r="H87" s="21"/>
      <c r="I87" s="11" t="s">
        <v>20</v>
      </c>
      <c r="J87" s="14">
        <v>7</v>
      </c>
      <c r="K87" s="12">
        <f>VLOOKUP(B87,[1]GERAL!$A$2:$I$638,7,FALSE)</f>
        <v>11.203920000000002</v>
      </c>
      <c r="L87" s="12">
        <f t="shared" si="7"/>
        <v>14.993085744000004</v>
      </c>
      <c r="M87" s="12">
        <f t="shared" si="8"/>
        <v>78.427440000000018</v>
      </c>
      <c r="N87" s="13">
        <f t="shared" si="9"/>
        <v>104.95160020800003</v>
      </c>
    </row>
    <row r="88" spans="1:14" s="7" customFormat="1" ht="13.15" customHeight="1">
      <c r="A88" s="10">
        <v>80</v>
      </c>
      <c r="B88" s="11">
        <v>327361</v>
      </c>
      <c r="C88" s="19" t="s">
        <v>30</v>
      </c>
      <c r="D88" s="20"/>
      <c r="E88" s="20"/>
      <c r="F88" s="20"/>
      <c r="G88" s="20"/>
      <c r="H88" s="21"/>
      <c r="I88" s="11" t="s">
        <v>20</v>
      </c>
      <c r="J88" s="14">
        <v>15</v>
      </c>
      <c r="K88" s="12">
        <f>VLOOKUP(B88,[1]GERAL!$A$2:$I$638,7,FALSE)</f>
        <v>33.127640000000007</v>
      </c>
      <c r="L88" s="12">
        <f t="shared" si="7"/>
        <v>44.331407848000012</v>
      </c>
      <c r="M88" s="12">
        <f t="shared" si="8"/>
        <v>496.91460000000012</v>
      </c>
      <c r="N88" s="13">
        <f t="shared" si="9"/>
        <v>664.97111772000017</v>
      </c>
    </row>
    <row r="89" spans="1:14" s="7" customFormat="1" ht="13.15" customHeight="1">
      <c r="A89" s="10">
        <v>81</v>
      </c>
      <c r="B89" s="11" t="s">
        <v>49</v>
      </c>
      <c r="C89" s="19" t="s">
        <v>47</v>
      </c>
      <c r="D89" s="20"/>
      <c r="E89" s="20"/>
      <c r="F89" s="20"/>
      <c r="G89" s="20"/>
      <c r="H89" s="21"/>
      <c r="I89" s="11" t="s">
        <v>23</v>
      </c>
      <c r="J89" s="14">
        <v>6</v>
      </c>
      <c r="K89" s="12">
        <f>VLOOKUP(B89,[1]GERAL!$A$2:$I$638,7,FALSE)</f>
        <v>172.9</v>
      </c>
      <c r="L89" s="12">
        <f t="shared" si="7"/>
        <v>231.37478000000002</v>
      </c>
      <c r="M89" s="12">
        <f t="shared" si="8"/>
        <v>1037.4000000000001</v>
      </c>
      <c r="N89" s="13">
        <f t="shared" si="9"/>
        <v>1388.2486800000001</v>
      </c>
    </row>
    <row r="90" spans="1:14" ht="13.5" customHeight="1" thickBot="1">
      <c r="A90" s="22" t="s">
        <v>19</v>
      </c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4"/>
      <c r="N90" s="8">
        <f>SUM(N9:N89)</f>
        <v>115817.66752258048</v>
      </c>
    </row>
    <row r="91" spans="1:14" ht="13.5" customHeight="1"/>
    <row r="92" spans="1:14" ht="13.5" customHeight="1"/>
    <row r="93" spans="1:14" ht="13.5" customHeight="1">
      <c r="D93" s="5">
        <f>26*2</f>
        <v>52</v>
      </c>
    </row>
    <row r="94" spans="1:14" ht="13.5" customHeight="1">
      <c r="D94" s="5">
        <f>2*4</f>
        <v>8</v>
      </c>
    </row>
    <row r="95" spans="1:14" ht="13.5" customHeight="1"/>
    <row r="96" spans="1:14" ht="13.5" customHeight="1"/>
    <row r="97" ht="13.5" customHeight="1"/>
    <row r="98" ht="13.5" customHeight="1"/>
    <row r="99" ht="13.5" customHeight="1"/>
    <row r="100" ht="13.5" customHeight="1"/>
  </sheetData>
  <autoFilter ref="A8:N90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M2:N2"/>
    <mergeCell ref="A3:A5"/>
    <mergeCell ref="L4:L5"/>
    <mergeCell ref="K2:L2"/>
    <mergeCell ref="A90:M90"/>
    <mergeCell ref="K6:L6"/>
    <mergeCell ref="C8:H8"/>
    <mergeCell ref="C3:I5"/>
    <mergeCell ref="B3:B5"/>
    <mergeCell ref="B6:I6"/>
    <mergeCell ref="K3:K5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2021-04-22T17:19:39Z</cp:lastPrinted>
  <dcterms:created xsi:type="dcterms:W3CDTF">2000-11-21T10:40:51Z</dcterms:created>
  <dcterms:modified xsi:type="dcterms:W3CDTF">2022-03-23T14:32:00Z</dcterms:modified>
</cp:coreProperties>
</file>